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1339729-89C1-43AD-838D-295DA810E8ED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/>
  <c r="L32" i="4"/>
  <c r="L31" i="4"/>
  <c r="M31" i="4"/>
  <c r="N31" i="4"/>
  <c r="L20" i="4"/>
  <c r="L19" i="4"/>
  <c r="M19" i="4"/>
  <c r="N19" i="4"/>
  <c r="AA43" i="17"/>
  <c r="AP43" i="17" s="1"/>
  <c r="AB43" i="17"/>
  <c r="AQ43" i="17" s="1"/>
  <c r="AC43" i="17"/>
  <c r="AA31" i="17"/>
  <c r="AP31" i="17" s="1"/>
  <c r="AB31" i="17"/>
  <c r="AQ31" i="17" s="1"/>
  <c r="AC31" i="17"/>
  <c r="AR31" i="17" s="1"/>
  <c r="AA19" i="17"/>
  <c r="AA20" i="17" s="1"/>
  <c r="AB19" i="17"/>
  <c r="AC19" i="17" s="1"/>
  <c r="L44" i="17"/>
  <c r="L43" i="17"/>
  <c r="M43" i="17"/>
  <c r="N43" i="17" s="1"/>
  <c r="AR43" i="17" s="1"/>
  <c r="L31" i="17"/>
  <c r="L32" i="17" s="1"/>
  <c r="M31" i="17"/>
  <c r="N31" i="17"/>
  <c r="L19" i="17"/>
  <c r="L20" i="17" s="1"/>
  <c r="M19" i="17"/>
  <c r="AP31" i="16"/>
  <c r="AQ31" i="16"/>
  <c r="AP19" i="16"/>
  <c r="AQ19" i="16"/>
  <c r="AR19" i="16"/>
  <c r="AA43" i="16"/>
  <c r="AA44" i="16" s="1"/>
  <c r="AB43" i="16"/>
  <c r="AC43" i="16" s="1"/>
  <c r="AR43" i="16" s="1"/>
  <c r="AA32" i="16"/>
  <c r="AA31" i="16"/>
  <c r="AB31" i="16"/>
  <c r="AA19" i="16"/>
  <c r="AA20" i="16" s="1"/>
  <c r="AB19" i="16"/>
  <c r="AC19" i="16" s="1"/>
  <c r="L43" i="16"/>
  <c r="L44" i="16" s="1"/>
  <c r="M43" i="16"/>
  <c r="N43" i="16" s="1"/>
  <c r="L31" i="16"/>
  <c r="L32" i="16" s="1"/>
  <c r="M31" i="16"/>
  <c r="L19" i="16"/>
  <c r="N19" i="16" s="1"/>
  <c r="M19" i="16"/>
  <c r="AP31" i="15"/>
  <c r="AQ31" i="15"/>
  <c r="AA43" i="15"/>
  <c r="AA44" i="15" s="1"/>
  <c r="AB43" i="15"/>
  <c r="AC43" i="15"/>
  <c r="AA31" i="15"/>
  <c r="AA32" i="15" s="1"/>
  <c r="AB31" i="15"/>
  <c r="AC31" i="15"/>
  <c r="AA19" i="15"/>
  <c r="AA20" i="15" s="1"/>
  <c r="AB19" i="15"/>
  <c r="AC19" i="15"/>
  <c r="L43" i="15"/>
  <c r="L44" i="15" s="1"/>
  <c r="M43" i="15"/>
  <c r="L31" i="15"/>
  <c r="M31" i="15"/>
  <c r="L19" i="15"/>
  <c r="AP19" i="15" s="1"/>
  <c r="M19" i="15"/>
  <c r="N19" i="15" s="1"/>
  <c r="AR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N43" i="14" s="1"/>
  <c r="M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C19" i="10" s="1"/>
  <c r="AB19" i="10"/>
  <c r="L44" i="10"/>
  <c r="L43" i="10"/>
  <c r="M43" i="10"/>
  <c r="N43" i="10"/>
  <c r="L32" i="10"/>
  <c r="L31" i="10"/>
  <c r="N31" i="10" s="1"/>
  <c r="M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 s="1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C31" i="9" s="1"/>
  <c r="AB31" i="9"/>
  <c r="AA20" i="9"/>
  <c r="AA19" i="9"/>
  <c r="AB19" i="9"/>
  <c r="AC19" i="9"/>
  <c r="L44" i="9"/>
  <c r="L43" i="9"/>
  <c r="M43" i="9"/>
  <c r="L32" i="9"/>
  <c r="L31" i="9"/>
  <c r="N31" i="9" s="1"/>
  <c r="M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/>
  <c r="AA39" i="9"/>
  <c r="AA40" i="9"/>
  <c r="AA41" i="9"/>
  <c r="AA42" i="9"/>
  <c r="L39" i="4"/>
  <c r="L40" i="4"/>
  <c r="L41" i="4"/>
  <c r="L42" i="4"/>
  <c r="AA44" i="17" l="1"/>
  <c r="AP44" i="17"/>
  <c r="AA32" i="17"/>
  <c r="AP32" i="17" s="1"/>
  <c r="AQ19" i="17"/>
  <c r="AP19" i="17"/>
  <c r="AP20" i="17"/>
  <c r="N19" i="17"/>
  <c r="AR19" i="17" s="1"/>
  <c r="AP43" i="16"/>
  <c r="AQ43" i="16"/>
  <c r="AP44" i="16"/>
  <c r="AP32" i="16"/>
  <c r="AC31" i="16"/>
  <c r="L20" i="16"/>
  <c r="AP20" i="16" s="1"/>
  <c r="AP44" i="15"/>
  <c r="N43" i="15"/>
  <c r="AQ43" i="15"/>
  <c r="AP43" i="15"/>
  <c r="L32" i="15"/>
  <c r="AP32" i="15" s="1"/>
  <c r="N31" i="15"/>
  <c r="L20" i="15"/>
  <c r="AP20" i="15" s="1"/>
  <c r="AQ19" i="15"/>
  <c r="N31" i="16"/>
  <c r="AR31" i="16" s="1"/>
  <c r="N43" i="9"/>
  <c r="AN17" i="16"/>
  <c r="AB18" i="17"/>
  <c r="AA18" i="17"/>
  <c r="AB17" i="17"/>
  <c r="AA17" i="17"/>
  <c r="AB16" i="17"/>
  <c r="AA16" i="17"/>
  <c r="AB15" i="17"/>
  <c r="AA15" i="17"/>
  <c r="AC15" i="17" s="1"/>
  <c r="U44" i="8"/>
  <c r="Q44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AG31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AQ42" i="11" s="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Y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Y32" i="7"/>
  <c r="U32" i="7"/>
  <c r="AO31" i="7"/>
  <c r="AK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H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B17" i="9"/>
  <c r="AA17" i="9"/>
  <c r="AB16" i="9"/>
  <c r="AA16" i="9"/>
  <c r="AC16" i="9" s="1"/>
  <c r="AB15" i="9"/>
  <c r="AA15" i="9"/>
  <c r="AB42" i="9"/>
  <c r="AB41" i="9"/>
  <c r="AC41" i="9"/>
  <c r="AB40" i="9"/>
  <c r="AB39" i="9"/>
  <c r="AB30" i="9"/>
  <c r="AA30" i="9"/>
  <c r="AB29" i="9"/>
  <c r="AA29" i="9"/>
  <c r="AB28" i="9"/>
  <c r="AA28" i="9"/>
  <c r="AC28" i="9" s="1"/>
  <c r="AB27" i="9"/>
  <c r="AA27" i="9"/>
  <c r="N40" i="17" l="1"/>
  <c r="N16" i="17"/>
  <c r="AP30" i="16"/>
  <c r="N29" i="16"/>
  <c r="AC27" i="15"/>
  <c r="AC29" i="15"/>
  <c r="AR43" i="15"/>
  <c r="AR31" i="15"/>
  <c r="AP27" i="8"/>
  <c r="AC28" i="14"/>
  <c r="AC18" i="9"/>
  <c r="AC18" i="7"/>
  <c r="AQ15" i="14"/>
  <c r="N18" i="12"/>
  <c r="AQ41" i="11"/>
  <c r="AQ29" i="14"/>
  <c r="AC41" i="11"/>
  <c r="AC27" i="11"/>
  <c r="Y32" i="11"/>
  <c r="AC16" i="11"/>
  <c r="AL19" i="11"/>
  <c r="AQ41" i="6"/>
  <c r="AK43" i="6"/>
  <c r="AQ27" i="6"/>
  <c r="AC27" i="6"/>
  <c r="Y32" i="6"/>
  <c r="AL31" i="12"/>
  <c r="U32" i="12"/>
  <c r="AC15" i="12"/>
  <c r="AC30" i="9"/>
  <c r="N40" i="9"/>
  <c r="AG43" i="8"/>
  <c r="AK43" i="8"/>
  <c r="Y32" i="8"/>
  <c r="AK19" i="8"/>
  <c r="AC42" i="7"/>
  <c r="U44" i="7"/>
  <c r="AC30" i="7"/>
  <c r="S32" i="7"/>
  <c r="AN31" i="7"/>
  <c r="AP18" i="7"/>
  <c r="AC40" i="4"/>
  <c r="AP29" i="4"/>
  <c r="AC30" i="4"/>
  <c r="U32" i="4"/>
  <c r="Y20" i="4"/>
  <c r="N41" i="10"/>
  <c r="N28" i="12"/>
  <c r="AC40" i="12"/>
  <c r="AR40" i="12" s="1"/>
  <c r="W44" i="12"/>
  <c r="S44" i="12"/>
  <c r="AG43" i="9"/>
  <c r="U32" i="9"/>
  <c r="N39" i="7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N44" i="8" s="1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AR28" i="9" s="1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N32" i="15" s="1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AL20" i="6" s="1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B32" i="9"/>
  <c r="J32" i="9"/>
  <c r="AN32" i="9" s="1"/>
  <c r="B32" i="8"/>
  <c r="F32" i="8"/>
  <c r="AJ32" i="8" s="1"/>
  <c r="J32" i="8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F32" i="7"/>
  <c r="AJ32" i="7" s="1"/>
  <c r="AQ29" i="4"/>
  <c r="D32" i="4"/>
  <c r="N29" i="14"/>
  <c r="AR29" i="14" s="1"/>
  <c r="D32" i="14"/>
  <c r="AH32" i="14" s="1"/>
  <c r="AQ30" i="10"/>
  <c r="B32" i="10"/>
  <c r="N27" i="6"/>
  <c r="N29" i="6"/>
  <c r="AM31" i="12"/>
  <c r="H32" i="9"/>
  <c r="N29" i="8"/>
  <c r="H32" i="8"/>
  <c r="AN19" i="15"/>
  <c r="F20" i="6"/>
  <c r="N17" i="4"/>
  <c r="AR17" i="4" s="1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AR41" i="16"/>
  <c r="S20" i="14"/>
  <c r="N17" i="7"/>
  <c r="AG43" i="7"/>
  <c r="N15" i="7"/>
  <c r="AR15" i="7" s="1"/>
  <c r="AQ18" i="7"/>
  <c r="AP27" i="7"/>
  <c r="N29" i="7"/>
  <c r="AF31" i="7"/>
  <c r="B32" i="7"/>
  <c r="AH43" i="7"/>
  <c r="F44" i="7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S44" i="7"/>
  <c r="N40" i="4"/>
  <c r="N42" i="4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AC32" i="11" s="1"/>
  <c r="B20" i="7"/>
  <c r="AQ41" i="4"/>
  <c r="AQ30" i="12"/>
  <c r="AC30" i="12"/>
  <c r="AR30" i="12" s="1"/>
  <c r="J20" i="7"/>
  <c r="AN20" i="7" s="1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AL44" i="15" s="1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R28" i="6" s="1"/>
  <c r="AK19" i="12"/>
  <c r="AH19" i="8"/>
  <c r="D20" i="17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Q42" i="9"/>
  <c r="N42" i="9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AR30" i="6" s="1"/>
  <c r="D32" i="12"/>
  <c r="H44" i="12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N17" i="12"/>
  <c r="AR17" i="12" s="1"/>
  <c r="AF19" i="12"/>
  <c r="F32" i="12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H20" i="17" l="1"/>
  <c r="AC20" i="17"/>
  <c r="AN32" i="17"/>
  <c r="AL44" i="16"/>
  <c r="AC32" i="16"/>
  <c r="AF20" i="15"/>
  <c r="AL20" i="15"/>
  <c r="AF32" i="15"/>
  <c r="AN20" i="15"/>
  <c r="AR16" i="15"/>
  <c r="AF44" i="4"/>
  <c r="AR39" i="10"/>
  <c r="AN44" i="10"/>
  <c r="AR39" i="6"/>
  <c r="AR29" i="12"/>
  <c r="AR27" i="12"/>
  <c r="AH20" i="12"/>
  <c r="AR42" i="9"/>
  <c r="AH20" i="9"/>
  <c r="AR39" i="8"/>
  <c r="AN32" i="8"/>
  <c r="AR16" i="8"/>
  <c r="AR42" i="7"/>
  <c r="AL32" i="7"/>
  <c r="AR30" i="10"/>
  <c r="AR16" i="12"/>
  <c r="AR40" i="4"/>
  <c r="AR42" i="4"/>
  <c r="AL32" i="4"/>
  <c r="AR41" i="11"/>
  <c r="AR30" i="11"/>
  <c r="AR29" i="11"/>
  <c r="AC44" i="10"/>
  <c r="AH44" i="10"/>
  <c r="AC32" i="10"/>
  <c r="AR29" i="10"/>
  <c r="AF32" i="10"/>
  <c r="AL20" i="10"/>
  <c r="AJ20" i="10"/>
  <c r="AR41" i="6"/>
  <c r="AL44" i="6"/>
  <c r="AJ44" i="6"/>
  <c r="AR27" i="6"/>
  <c r="AL44" i="12"/>
  <c r="AH44" i="12"/>
  <c r="AN44" i="12"/>
  <c r="AN32" i="12"/>
  <c r="AR28" i="12"/>
  <c r="AJ32" i="12"/>
  <c r="AR15" i="12"/>
  <c r="AR40" i="9"/>
  <c r="AF32" i="9"/>
  <c r="AR30" i="9"/>
  <c r="AJ32" i="9"/>
  <c r="AH32" i="9"/>
  <c r="AR41" i="8"/>
  <c r="AR42" i="8"/>
  <c r="AR29" i="8"/>
  <c r="AF32" i="8"/>
  <c r="AR39" i="7"/>
  <c r="AJ44" i="7"/>
  <c r="AR30" i="7"/>
  <c r="AH20" i="7"/>
  <c r="AJ44" i="4"/>
  <c r="N32" i="14"/>
  <c r="AR17" i="14"/>
  <c r="AC32" i="14"/>
  <c r="AR32" i="14" s="1"/>
  <c r="AR30" i="14"/>
  <c r="AR16" i="14"/>
  <c r="AJ20" i="12"/>
  <c r="AL32" i="8"/>
  <c r="AR41" i="10"/>
  <c r="AR18" i="14"/>
  <c r="AR42" i="11"/>
  <c r="AJ44" i="11"/>
  <c r="AR28" i="11"/>
  <c r="AR17" i="10"/>
  <c r="AF32" i="12"/>
  <c r="AN44" i="9"/>
  <c r="AL32" i="9"/>
  <c r="AF20" i="9"/>
  <c r="AR27" i="8"/>
  <c r="AR30" i="8"/>
  <c r="AJ20" i="8"/>
  <c r="AR41" i="7"/>
  <c r="AR17" i="7"/>
  <c r="AR39" i="4"/>
  <c r="AR40" i="14"/>
  <c r="AR18" i="11"/>
  <c r="AF20" i="10"/>
  <c r="AR18" i="6"/>
  <c r="AR27" i="9"/>
  <c r="AL44" i="8"/>
  <c r="AR17" i="8"/>
  <c r="AL44" i="7"/>
  <c r="AR16" i="7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<sst xmlns="http://schemas.openxmlformats.org/spreadsheetml/2006/main" count="3300" uniqueCount="40">
  <si>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</si>
  <si>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</si>
  <si>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</si>
  <si>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</si>
  <si>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</si>
  <si>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</si>
  <si>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</si>
  <si>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</si>
  <si>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</si>
  <si>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</si>
  <si>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</si>
  <si>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</si>
  <si>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</si>
  <si>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</si>
  <si>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</si>
  <si>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</si>
  <si>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</si>
  <si>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</si>
  <si>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</si>
  <si>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</si>
  <si>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</si>
  <si>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</si>
  <si>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</si>
  <si>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</si>
  <si>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</si>
  <si>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</si>
  <si>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</si>
  <si>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</si>
  <si>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</si>
  <si>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</si>
  <si>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</si>
  <si>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</si>
  <si>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</si>
  <si>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</si>
  <si>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</si>
  <si>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</si>
  <si>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</si>
  <si>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</si>
  <si>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</si>
  <si>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2006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</si>
</sst>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2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502361" xfId="46" xr:uid="{2DDD3492-F82F-498C-9C4D-68105F75C8FA}"/>
    <cellStyle name="style1730304502402" xfId="47" xr:uid="{5746CFB3-B050-4869-AD76-E0A5363239D7}"/>
    <cellStyle name="style1730304502494" xfId="48" xr:uid="{2204DADE-38BF-49B4-A030-9761AD6F5B00}"/>
    <cellStyle name="style1730304502545" xfId="49" xr:uid="{C869A869-9A0E-4F66-9478-EA1F82081C4B}"/>
    <cellStyle name="style1764108173892" xfId="50" xr:uid="{179DE9B4-DD83-4442-AD19-BF00A8473C59}"/>
    <cellStyle name="style1764108173922" xfId="51" xr:uid="{9E59A029-DF9A-4CE3-95B3-B9B059F5C53E}"/>
    <cellStyle name="style1764108173982" xfId="52" xr:uid="{1F3D4AE6-B23A-4908-AECD-3585066F6303}"/>
    <cellStyle name="style1764108174012" xfId="53" xr:uid="{865508BF-F695-4143-A2AE-FF903B09B31D}"/>
    <cellStyle name="style1764108174082" xfId="54" xr:uid="{33FAD93A-D6B0-46B9-8FA1-A15EF5FE3818}"/>
    <cellStyle name="style1764108174112" xfId="55" xr:uid="{55ED15D3-87A4-455E-8CF2-9AC274DC99A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4128517</v>
      </c>
      <c r="C15" s="2"/>
      <c r="D15" s="2">
        <v>3706500</v>
      </c>
      <c r="E15" s="2"/>
      <c r="F15" s="2">
        <v>1643245.0000000002</v>
      </c>
      <c r="G15" s="2"/>
      <c r="H15" s="2">
        <v>6580791</v>
      </c>
      <c r="I15" s="2"/>
      <c r="J15" s="2">
        <v>0</v>
      </c>
      <c r="K15" s="2"/>
      <c r="L15" s="1">
        <f t="shared" ref="L15:M18" si="0">B15+D15+F15+H15+J15</f>
        <v>16059053</v>
      </c>
      <c r="M15" s="12">
        <f t="shared" si="0"/>
        <v>0</v>
      </c>
      <c r="N15" s="13">
        <f>L15+M15</f>
        <v>16059053</v>
      </c>
      <c r="P15" s="3" t="s">
        <v>12</v>
      </c>
      <c r="Q15" s="2">
        <v>1453</v>
      </c>
      <c r="R15" s="2">
        <v>0</v>
      </c>
      <c r="S15" s="2">
        <v>678</v>
      </c>
      <c r="T15" s="2">
        <v>0</v>
      </c>
      <c r="U15" s="2">
        <v>399</v>
      </c>
      <c r="V15" s="2">
        <v>0</v>
      </c>
      <c r="W15" s="2">
        <v>1915</v>
      </c>
      <c r="X15" s="2">
        <v>0</v>
      </c>
      <c r="Y15" s="2">
        <v>140</v>
      </c>
      <c r="Z15" s="2">
        <v>0</v>
      </c>
      <c r="AA15" s="1">
        <f t="shared" ref="AA15:AB18" si="1">Q15+S15+U15+W15+Y15</f>
        <v>4585</v>
      </c>
      <c r="AB15" s="12">
        <f t="shared" si="1"/>
        <v>0</v>
      </c>
      <c r="AC15" s="13">
        <f>AA15+AB15</f>
        <v>4585</v>
      </c>
      <c r="AE15" s="3" t="s">
        <v>12</v>
      </c>
      <c r="AF15" s="2">
        <f t="shared" ref="AF15:AR18" si="2">IFERROR(B15/Q15, "N.A.")</f>
        <v>2841.3743977976601</v>
      </c>
      <c r="AG15" s="2" t="str">
        <f t="shared" si="2"/>
        <v>N.A.</v>
      </c>
      <c r="AH15" s="2">
        <f t="shared" si="2"/>
        <v>5466.8141592920356</v>
      </c>
      <c r="AI15" s="2" t="str">
        <f t="shared" si="2"/>
        <v>N.A.</v>
      </c>
      <c r="AJ15" s="2">
        <f t="shared" si="2"/>
        <v>4118.4085213032586</v>
      </c>
      <c r="AK15" s="2" t="str">
        <f t="shared" si="2"/>
        <v>N.A.</v>
      </c>
      <c r="AL15" s="2">
        <f t="shared" si="2"/>
        <v>3436.4443864229765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3502.5197382769902</v>
      </c>
      <c r="AQ15" s="17" t="str">
        <f t="shared" si="2"/>
        <v>N.A.</v>
      </c>
      <c r="AR15" s="13">
        <f t="shared" si="2"/>
        <v>3502.5197382769902</v>
      </c>
    </row>
    <row r="16" spans="1:44" ht="15" customHeight="1" thickBot="1" x14ac:dyDescent="0.3">
      <c r="A16" s="3" t="s">
        <v>13</v>
      </c>
      <c r="B16" s="2">
        <v>1497214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1497214</v>
      </c>
      <c r="M16" s="12">
        <f t="shared" si="0"/>
        <v>0</v>
      </c>
      <c r="N16" s="13">
        <f>L16+M16</f>
        <v>1497214</v>
      </c>
      <c r="P16" s="3" t="s">
        <v>13</v>
      </c>
      <c r="Q16" s="2">
        <v>681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681</v>
      </c>
      <c r="AB16" s="12">
        <f t="shared" si="1"/>
        <v>0</v>
      </c>
      <c r="AC16" s="13">
        <f>AA16+AB16</f>
        <v>681</v>
      </c>
      <c r="AE16" s="3" t="s">
        <v>13</v>
      </c>
      <c r="AF16" s="2">
        <f t="shared" si="2"/>
        <v>2198.5521292217327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2198.5521292217327</v>
      </c>
      <c r="AQ16" s="17" t="str">
        <f t="shared" si="2"/>
        <v>N.A.</v>
      </c>
      <c r="AR16" s="13">
        <f t="shared" si="2"/>
        <v>2198.5521292217327</v>
      </c>
    </row>
    <row r="17" spans="1:44" ht="15" customHeight="1" thickBot="1" x14ac:dyDescent="0.3">
      <c r="A17" s="3" t="s">
        <v>14</v>
      </c>
      <c r="B17" s="2">
        <v>11764878.000000002</v>
      </c>
      <c r="C17" s="2">
        <v>64288311.999999978</v>
      </c>
      <c r="D17" s="2">
        <v>3042000.0000000005</v>
      </c>
      <c r="E17" s="2">
        <v>505000</v>
      </c>
      <c r="F17" s="2"/>
      <c r="G17" s="2">
        <v>6786000.0000000009</v>
      </c>
      <c r="H17" s="2"/>
      <c r="I17" s="2">
        <v>2562060</v>
      </c>
      <c r="J17" s="2">
        <v>0</v>
      </c>
      <c r="K17" s="2"/>
      <c r="L17" s="1">
        <f t="shared" si="0"/>
        <v>14806878.000000002</v>
      </c>
      <c r="M17" s="12">
        <f t="shared" si="0"/>
        <v>74141371.999999985</v>
      </c>
      <c r="N17" s="13">
        <f>L17+M17</f>
        <v>88948249.999999985</v>
      </c>
      <c r="P17" s="3" t="s">
        <v>14</v>
      </c>
      <c r="Q17" s="2">
        <v>3037</v>
      </c>
      <c r="R17" s="2">
        <v>12771</v>
      </c>
      <c r="S17" s="2">
        <v>887</v>
      </c>
      <c r="T17" s="2">
        <v>101</v>
      </c>
      <c r="U17" s="2">
        <v>0</v>
      </c>
      <c r="V17" s="2">
        <v>267</v>
      </c>
      <c r="W17" s="2">
        <v>0</v>
      </c>
      <c r="X17" s="2">
        <v>368</v>
      </c>
      <c r="Y17" s="2">
        <v>209</v>
      </c>
      <c r="Z17" s="2">
        <v>0</v>
      </c>
      <c r="AA17" s="1">
        <f t="shared" si="1"/>
        <v>4133</v>
      </c>
      <c r="AB17" s="12">
        <f t="shared" si="1"/>
        <v>13507</v>
      </c>
      <c r="AC17" s="13">
        <f>AA17+AB17</f>
        <v>17640</v>
      </c>
      <c r="AE17" s="3" t="s">
        <v>14</v>
      </c>
      <c r="AF17" s="2">
        <f t="shared" si="2"/>
        <v>3873.8485347382293</v>
      </c>
      <c r="AG17" s="2">
        <f t="shared" si="2"/>
        <v>5033.9293712316949</v>
      </c>
      <c r="AH17" s="2">
        <f t="shared" si="2"/>
        <v>3429.5377677564829</v>
      </c>
      <c r="AI17" s="2">
        <f t="shared" si="2"/>
        <v>5000</v>
      </c>
      <c r="AJ17" s="2" t="str">
        <f t="shared" si="2"/>
        <v>N.A.</v>
      </c>
      <c r="AK17" s="2">
        <f t="shared" si="2"/>
        <v>25415.730337078654</v>
      </c>
      <c r="AL17" s="2" t="str">
        <f t="shared" si="2"/>
        <v>N.A.</v>
      </c>
      <c r="AM17" s="2">
        <f t="shared" si="2"/>
        <v>6962.119565217391</v>
      </c>
      <c r="AN17" s="2">
        <f t="shared" si="2"/>
        <v>0</v>
      </c>
      <c r="AO17" s="2" t="str">
        <f t="shared" si="2"/>
        <v>N.A.</v>
      </c>
      <c r="AP17" s="16">
        <f t="shared" si="2"/>
        <v>3582.5981127510286</v>
      </c>
      <c r="AQ17" s="17">
        <f t="shared" si="2"/>
        <v>5489.1072777078543</v>
      </c>
      <c r="AR17" s="13">
        <f t="shared" si="2"/>
        <v>5042.4178004535142</v>
      </c>
    </row>
    <row r="18" spans="1:44" ht="15" customHeight="1" thickBot="1" x14ac:dyDescent="0.3">
      <c r="A18" s="3" t="s">
        <v>15</v>
      </c>
      <c r="B18" s="2">
        <v>347440</v>
      </c>
      <c r="C18" s="2">
        <v>278640</v>
      </c>
      <c r="D18" s="2"/>
      <c r="E18" s="2"/>
      <c r="F18" s="2"/>
      <c r="G18" s="2">
        <v>1520050</v>
      </c>
      <c r="H18" s="2">
        <v>651450</v>
      </c>
      <c r="I18" s="2"/>
      <c r="J18" s="2"/>
      <c r="K18" s="2"/>
      <c r="L18" s="1">
        <f t="shared" si="0"/>
        <v>998890</v>
      </c>
      <c r="M18" s="12">
        <f t="shared" si="0"/>
        <v>1798690</v>
      </c>
      <c r="N18" s="13">
        <f>L18+M18</f>
        <v>2797580</v>
      </c>
      <c r="P18" s="3" t="s">
        <v>15</v>
      </c>
      <c r="Q18" s="2">
        <v>101</v>
      </c>
      <c r="R18" s="2">
        <v>54</v>
      </c>
      <c r="S18" s="2">
        <v>0</v>
      </c>
      <c r="T18" s="2">
        <v>0</v>
      </c>
      <c r="U18" s="2">
        <v>0</v>
      </c>
      <c r="V18" s="2">
        <v>155</v>
      </c>
      <c r="W18" s="2">
        <v>101</v>
      </c>
      <c r="X18" s="2">
        <v>0</v>
      </c>
      <c r="Y18" s="2">
        <v>0</v>
      </c>
      <c r="Z18" s="2">
        <v>0</v>
      </c>
      <c r="AA18" s="1">
        <f t="shared" si="1"/>
        <v>202</v>
      </c>
      <c r="AB18" s="12">
        <f t="shared" si="1"/>
        <v>209</v>
      </c>
      <c r="AC18" s="19">
        <f>AA18+AB18</f>
        <v>411</v>
      </c>
      <c r="AE18" s="3" t="s">
        <v>15</v>
      </c>
      <c r="AF18" s="2">
        <f t="shared" si="2"/>
        <v>3440</v>
      </c>
      <c r="AG18" s="2">
        <f t="shared" si="2"/>
        <v>5160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9806.7741935483864</v>
      </c>
      <c r="AL18" s="2">
        <f t="shared" si="2"/>
        <v>6450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4945</v>
      </c>
      <c r="AQ18" s="17">
        <f t="shared" si="2"/>
        <v>8606.1722488038286</v>
      </c>
      <c r="AR18" s="13">
        <f t="shared" si="2"/>
        <v>6806.7639902676401</v>
      </c>
    </row>
    <row r="19" spans="1:44" ht="15" customHeight="1" thickBot="1" x14ac:dyDescent="0.3">
      <c r="A19" s="4" t="s">
        <v>16</v>
      </c>
      <c r="B19" s="2">
        <v>17738049</v>
      </c>
      <c r="C19" s="2">
        <v>64566951.999999985</v>
      </c>
      <c r="D19" s="2">
        <v>6748499.9999999981</v>
      </c>
      <c r="E19" s="2">
        <v>505000</v>
      </c>
      <c r="F19" s="2">
        <v>1643245.0000000002</v>
      </c>
      <c r="G19" s="2">
        <v>8306050.0000000019</v>
      </c>
      <c r="H19" s="2">
        <v>7232241</v>
      </c>
      <c r="I19" s="2">
        <v>2562060</v>
      </c>
      <c r="J19" s="2">
        <v>0</v>
      </c>
      <c r="K19" s="2"/>
      <c r="L19" s="1">
        <f t="shared" ref="L19" si="3">B19+D19+F19+H19+J19</f>
        <v>33362035</v>
      </c>
      <c r="M19" s="12">
        <f t="shared" ref="M19" si="4">C19+E19+G19+I19+K19</f>
        <v>75940061.999999985</v>
      </c>
      <c r="N19" s="19">
        <f>L19+M19</f>
        <v>109302096.99999999</v>
      </c>
      <c r="P19" s="4" t="s">
        <v>16</v>
      </c>
      <c r="Q19" s="2">
        <v>5272</v>
      </c>
      <c r="R19" s="2">
        <v>12825</v>
      </c>
      <c r="S19" s="2">
        <v>1565</v>
      </c>
      <c r="T19" s="2">
        <v>101</v>
      </c>
      <c r="U19" s="2">
        <v>399</v>
      </c>
      <c r="V19" s="2">
        <v>422</v>
      </c>
      <c r="W19" s="2">
        <v>2016</v>
      </c>
      <c r="X19" s="2">
        <v>368</v>
      </c>
      <c r="Y19" s="2">
        <v>349</v>
      </c>
      <c r="Z19" s="2">
        <v>0</v>
      </c>
      <c r="AA19" s="1">
        <f t="shared" ref="AA19" si="5">Q19+S19+U19+W19+Y19</f>
        <v>9601</v>
      </c>
      <c r="AB19" s="12">
        <f t="shared" ref="AB19" si="6">R19+T19+V19+X19+Z19</f>
        <v>13716</v>
      </c>
      <c r="AC19" s="13">
        <f>AA19+AB19</f>
        <v>23317</v>
      </c>
      <c r="AE19" s="4" t="s">
        <v>16</v>
      </c>
      <c r="AF19" s="2">
        <f t="shared" ref="AF19:AO19" si="7">IFERROR(B19/Q19, "N.A.")</f>
        <v>3364.5768209408193</v>
      </c>
      <c r="AG19" s="2">
        <f t="shared" si="7"/>
        <v>5034.460194931773</v>
      </c>
      <c r="AH19" s="2">
        <f t="shared" si="7"/>
        <v>4312.1405750798713</v>
      </c>
      <c r="AI19" s="2">
        <f t="shared" si="7"/>
        <v>5000</v>
      </c>
      <c r="AJ19" s="2">
        <f t="shared" si="7"/>
        <v>4118.4085213032586</v>
      </c>
      <c r="AK19" s="2">
        <f t="shared" si="7"/>
        <v>19682.58293838863</v>
      </c>
      <c r="AL19" s="2">
        <f t="shared" si="7"/>
        <v>3587.4211309523807</v>
      </c>
      <c r="AM19" s="2">
        <f t="shared" si="7"/>
        <v>6962.119565217391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3474.8500156233727</v>
      </c>
      <c r="AQ19" s="17">
        <f t="shared" ref="AQ19" si="9">IFERROR(M19/AB19, "N.A.")</f>
        <v>5536.604111986001</v>
      </c>
      <c r="AR19" s="13">
        <f t="shared" ref="AR19" si="10">IFERROR(N19/AC19, "N.A.")</f>
        <v>4687.6569455761883</v>
      </c>
    </row>
    <row r="20" spans="1:44" ht="15" customHeight="1" thickBot="1" x14ac:dyDescent="0.3">
      <c r="A20" s="5" t="s">
        <v>0</v>
      </c>
      <c r="B20" s="47">
        <f>B19+C19</f>
        <v>82305000.999999985</v>
      </c>
      <c r="C20" s="48"/>
      <c r="D20" s="47">
        <f>D19+E19</f>
        <v>7253499.9999999981</v>
      </c>
      <c r="E20" s="48"/>
      <c r="F20" s="47">
        <f>F19+G19</f>
        <v>9949295.0000000019</v>
      </c>
      <c r="G20" s="48"/>
      <c r="H20" s="47">
        <f>H19+I19</f>
        <v>9794301</v>
      </c>
      <c r="I20" s="48"/>
      <c r="J20" s="47">
        <f>J19+K19</f>
        <v>0</v>
      </c>
      <c r="K20" s="48"/>
      <c r="L20" s="47">
        <f>L19+M19</f>
        <v>109302096.99999999</v>
      </c>
      <c r="M20" s="51"/>
      <c r="N20" s="20">
        <f>B20+D20+F20+H20+J20</f>
        <v>109302096.99999999</v>
      </c>
      <c r="P20" s="5" t="s">
        <v>0</v>
      </c>
      <c r="Q20" s="47">
        <f>Q19+R19</f>
        <v>18097</v>
      </c>
      <c r="R20" s="48"/>
      <c r="S20" s="47">
        <f>S19+T19</f>
        <v>1666</v>
      </c>
      <c r="T20" s="48"/>
      <c r="U20" s="47">
        <f>U19+V19</f>
        <v>821</v>
      </c>
      <c r="V20" s="48"/>
      <c r="W20" s="47">
        <f>W19+X19</f>
        <v>2384</v>
      </c>
      <c r="X20" s="48"/>
      <c r="Y20" s="47">
        <f>Y19+Z19</f>
        <v>349</v>
      </c>
      <c r="Z20" s="48"/>
      <c r="AA20" s="47">
        <f>AA19+AB19</f>
        <v>23317</v>
      </c>
      <c r="AB20" s="48"/>
      <c r="AC20" s="21">
        <f>Q20+S20+U20+W20+Y20</f>
        <v>23317</v>
      </c>
      <c r="AE20" s="5" t="s">
        <v>0</v>
      </c>
      <c r="AF20" s="49">
        <f>IFERROR(B20/Q20,"N.A.")</f>
        <v>4547.9914350444815</v>
      </c>
      <c r="AG20" s="50"/>
      <c r="AH20" s="49">
        <f>IFERROR(D20/S20,"N.A.")</f>
        <v>4353.8415366146446</v>
      </c>
      <c r="AI20" s="50"/>
      <c r="AJ20" s="49">
        <f>IFERROR(F20/U20,"N.A.")</f>
        <v>12118.50791717418</v>
      </c>
      <c r="AK20" s="50"/>
      <c r="AL20" s="49">
        <f>IFERROR(H20/W20,"N.A.")</f>
        <v>4108.3477348993292</v>
      </c>
      <c r="AM20" s="50"/>
      <c r="AN20" s="49">
        <f>IFERROR(J20/Y20,"N.A.")</f>
        <v>0</v>
      </c>
      <c r="AO20" s="50"/>
      <c r="AP20" s="49">
        <f>IFERROR(L20/AA20,"N.A.")</f>
        <v>4687.6569455761883</v>
      </c>
      <c r="AQ20" s="50"/>
      <c r="AR20" s="18">
        <f>IFERROR(N20/AC20, "N.A.")</f>
        <v>4687.6569455761883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3847297.0000000009</v>
      </c>
      <c r="C27" s="2"/>
      <c r="D27" s="2">
        <v>3706500</v>
      </c>
      <c r="E27" s="2"/>
      <c r="F27" s="2">
        <v>1643245.0000000002</v>
      </c>
      <c r="G27" s="2"/>
      <c r="H27" s="2">
        <v>5651921</v>
      </c>
      <c r="I27" s="2"/>
      <c r="J27" s="2"/>
      <c r="K27" s="2"/>
      <c r="L27" s="1">
        <f t="shared" ref="L27:M30" si="11">B27+D27+F27+H27+J27</f>
        <v>14848963.000000002</v>
      </c>
      <c r="M27" s="12">
        <f t="shared" si="11"/>
        <v>0</v>
      </c>
      <c r="N27" s="13">
        <f>L27+M27</f>
        <v>14848963.000000002</v>
      </c>
      <c r="P27" s="3" t="s">
        <v>12</v>
      </c>
      <c r="Q27" s="2">
        <v>1308</v>
      </c>
      <c r="R27" s="2">
        <v>0</v>
      </c>
      <c r="S27" s="2">
        <v>678</v>
      </c>
      <c r="T27" s="2">
        <v>0</v>
      </c>
      <c r="U27" s="2">
        <v>399</v>
      </c>
      <c r="V27" s="2">
        <v>0</v>
      </c>
      <c r="W27" s="2">
        <v>1376</v>
      </c>
      <c r="X27" s="2">
        <v>0</v>
      </c>
      <c r="Y27" s="2">
        <v>0</v>
      </c>
      <c r="Z27" s="2">
        <v>0</v>
      </c>
      <c r="AA27" s="1">
        <f t="shared" ref="AA27:AB30" si="12">Q27+S27+U27+W27+Y27</f>
        <v>3761</v>
      </c>
      <c r="AB27" s="12">
        <f t="shared" si="12"/>
        <v>0</v>
      </c>
      <c r="AC27" s="13">
        <f>AA27+AB27</f>
        <v>3761</v>
      </c>
      <c r="AE27" s="3" t="s">
        <v>12</v>
      </c>
      <c r="AF27" s="2">
        <f t="shared" ref="AF27:AR30" si="13">IFERROR(B27/Q27, "N.A.")</f>
        <v>2941.3585626911322</v>
      </c>
      <c r="AG27" s="2" t="str">
        <f t="shared" si="13"/>
        <v>N.A.</v>
      </c>
      <c r="AH27" s="2">
        <f t="shared" si="13"/>
        <v>5466.8141592920356</v>
      </c>
      <c r="AI27" s="2" t="str">
        <f t="shared" si="13"/>
        <v>N.A.</v>
      </c>
      <c r="AJ27" s="2">
        <f t="shared" si="13"/>
        <v>4118.4085213032586</v>
      </c>
      <c r="AK27" s="2" t="str">
        <f t="shared" si="13"/>
        <v>N.A.</v>
      </c>
      <c r="AL27" s="2">
        <f t="shared" si="13"/>
        <v>4107.5007267441861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3948.1422494017552</v>
      </c>
      <c r="AQ27" s="17" t="str">
        <f t="shared" si="13"/>
        <v>N.A.</v>
      </c>
      <c r="AR27" s="13">
        <f t="shared" si="13"/>
        <v>3948.1422494017552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8258093.0000000009</v>
      </c>
      <c r="C29" s="2">
        <v>44156972.000000007</v>
      </c>
      <c r="D29" s="2">
        <v>2267280</v>
      </c>
      <c r="E29" s="2">
        <v>505000</v>
      </c>
      <c r="F29" s="2"/>
      <c r="G29" s="2">
        <v>6786000.0000000009</v>
      </c>
      <c r="H29" s="2"/>
      <c r="I29" s="2">
        <v>528900</v>
      </c>
      <c r="J29" s="2"/>
      <c r="K29" s="2"/>
      <c r="L29" s="1">
        <f t="shared" si="11"/>
        <v>10525373</v>
      </c>
      <c r="M29" s="12">
        <f t="shared" si="11"/>
        <v>51976872.000000007</v>
      </c>
      <c r="N29" s="13">
        <f>L29+M29</f>
        <v>62502245.000000007</v>
      </c>
      <c r="P29" s="3" t="s">
        <v>14</v>
      </c>
      <c r="Q29" s="2">
        <v>2032</v>
      </c>
      <c r="R29" s="2">
        <v>8332</v>
      </c>
      <c r="S29" s="2">
        <v>599</v>
      </c>
      <c r="T29" s="2">
        <v>101</v>
      </c>
      <c r="U29" s="2">
        <v>0</v>
      </c>
      <c r="V29" s="2">
        <v>267</v>
      </c>
      <c r="W29" s="2">
        <v>0</v>
      </c>
      <c r="X29" s="2">
        <v>123</v>
      </c>
      <c r="Y29" s="2">
        <v>0</v>
      </c>
      <c r="Z29" s="2">
        <v>0</v>
      </c>
      <c r="AA29" s="1">
        <f t="shared" si="12"/>
        <v>2631</v>
      </c>
      <c r="AB29" s="12">
        <f t="shared" si="12"/>
        <v>8823</v>
      </c>
      <c r="AC29" s="13">
        <f>AA29+AB29</f>
        <v>11454</v>
      </c>
      <c r="AE29" s="3" t="s">
        <v>14</v>
      </c>
      <c r="AF29" s="2">
        <f t="shared" si="13"/>
        <v>4064.0221456692916</v>
      </c>
      <c r="AG29" s="2">
        <f t="shared" si="13"/>
        <v>5299.6845895343267</v>
      </c>
      <c r="AH29" s="2">
        <f t="shared" si="13"/>
        <v>3785.1085141903172</v>
      </c>
      <c r="AI29" s="2">
        <f t="shared" si="13"/>
        <v>5000</v>
      </c>
      <c r="AJ29" s="2" t="str">
        <f t="shared" si="13"/>
        <v>N.A.</v>
      </c>
      <c r="AK29" s="2">
        <f t="shared" si="13"/>
        <v>25415.730337078654</v>
      </c>
      <c r="AL29" s="2" t="str">
        <f t="shared" si="13"/>
        <v>N.A.</v>
      </c>
      <c r="AM29" s="2">
        <f t="shared" si="13"/>
        <v>4300</v>
      </c>
      <c r="AN29" s="2" t="str">
        <f t="shared" si="13"/>
        <v>N.A.</v>
      </c>
      <c r="AO29" s="2" t="str">
        <f t="shared" si="13"/>
        <v>N.A.</v>
      </c>
      <c r="AP29" s="16">
        <f t="shared" si="13"/>
        <v>4000.5218548080579</v>
      </c>
      <c r="AQ29" s="17">
        <f t="shared" si="13"/>
        <v>5891.0656239374375</v>
      </c>
      <c r="AR29" s="13">
        <f t="shared" si="13"/>
        <v>5456.8050462720457</v>
      </c>
    </row>
    <row r="30" spans="1:44" ht="15" customHeight="1" thickBot="1" x14ac:dyDescent="0.3">
      <c r="A30" s="3" t="s">
        <v>15</v>
      </c>
      <c r="B30" s="2">
        <v>347440</v>
      </c>
      <c r="C30" s="2">
        <v>278640</v>
      </c>
      <c r="D30" s="2"/>
      <c r="E30" s="2"/>
      <c r="F30" s="2"/>
      <c r="G30" s="2">
        <v>1520050</v>
      </c>
      <c r="H30" s="2">
        <v>651450</v>
      </c>
      <c r="I30" s="2"/>
      <c r="J30" s="2"/>
      <c r="K30" s="2"/>
      <c r="L30" s="1">
        <f t="shared" si="11"/>
        <v>998890</v>
      </c>
      <c r="M30" s="12">
        <f t="shared" si="11"/>
        <v>1798690</v>
      </c>
      <c r="N30" s="13">
        <f>L30+M30</f>
        <v>2797580</v>
      </c>
      <c r="P30" s="3" t="s">
        <v>15</v>
      </c>
      <c r="Q30" s="2">
        <v>101</v>
      </c>
      <c r="R30" s="2">
        <v>54</v>
      </c>
      <c r="S30" s="2">
        <v>0</v>
      </c>
      <c r="T30" s="2">
        <v>0</v>
      </c>
      <c r="U30" s="2">
        <v>0</v>
      </c>
      <c r="V30" s="2">
        <v>155</v>
      </c>
      <c r="W30" s="2">
        <v>101</v>
      </c>
      <c r="X30" s="2">
        <v>0</v>
      </c>
      <c r="Y30" s="2">
        <v>0</v>
      </c>
      <c r="Z30" s="2">
        <v>0</v>
      </c>
      <c r="AA30" s="1">
        <f t="shared" si="12"/>
        <v>202</v>
      </c>
      <c r="AB30" s="12">
        <f t="shared" si="12"/>
        <v>209</v>
      </c>
      <c r="AC30" s="19">
        <f>AA30+AB30</f>
        <v>411</v>
      </c>
      <c r="AE30" s="3" t="s">
        <v>15</v>
      </c>
      <c r="AF30" s="2">
        <f t="shared" si="13"/>
        <v>3440</v>
      </c>
      <c r="AG30" s="2">
        <f t="shared" si="13"/>
        <v>5160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9806.7741935483864</v>
      </c>
      <c r="AL30" s="2">
        <f t="shared" si="13"/>
        <v>6450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4945</v>
      </c>
      <c r="AQ30" s="17">
        <f t="shared" si="13"/>
        <v>8606.1722488038286</v>
      </c>
      <c r="AR30" s="13">
        <f t="shared" si="13"/>
        <v>6806.7639902676401</v>
      </c>
    </row>
    <row r="31" spans="1:44" ht="15" customHeight="1" thickBot="1" x14ac:dyDescent="0.3">
      <c r="A31" s="4" t="s">
        <v>16</v>
      </c>
      <c r="B31" s="2">
        <v>12452830</v>
      </c>
      <c r="C31" s="2">
        <v>44435612.000000015</v>
      </c>
      <c r="D31" s="2">
        <v>5973780</v>
      </c>
      <c r="E31" s="2">
        <v>505000</v>
      </c>
      <c r="F31" s="2">
        <v>1643245.0000000002</v>
      </c>
      <c r="G31" s="2">
        <v>8306050.0000000019</v>
      </c>
      <c r="H31" s="2">
        <v>6303371</v>
      </c>
      <c r="I31" s="2">
        <v>528900</v>
      </c>
      <c r="J31" s="2"/>
      <c r="K31" s="2"/>
      <c r="L31" s="1">
        <f t="shared" ref="L31" si="14">B31+D31+F31+H31+J31</f>
        <v>26373226</v>
      </c>
      <c r="M31" s="12">
        <f t="shared" ref="M31" si="15">C31+E31+G31+I31+K31</f>
        <v>53775562.000000015</v>
      </c>
      <c r="N31" s="19">
        <f>L31+M31</f>
        <v>80148788.000000015</v>
      </c>
      <c r="P31" s="4" t="s">
        <v>16</v>
      </c>
      <c r="Q31" s="2">
        <v>3441</v>
      </c>
      <c r="R31" s="2">
        <v>8386</v>
      </c>
      <c r="S31" s="2">
        <v>1277</v>
      </c>
      <c r="T31" s="2">
        <v>101</v>
      </c>
      <c r="U31" s="2">
        <v>399</v>
      </c>
      <c r="V31" s="2">
        <v>422</v>
      </c>
      <c r="W31" s="2">
        <v>1477</v>
      </c>
      <c r="X31" s="2">
        <v>123</v>
      </c>
      <c r="Y31" s="2">
        <v>0</v>
      </c>
      <c r="Z31" s="2">
        <v>0</v>
      </c>
      <c r="AA31" s="1">
        <f t="shared" ref="AA31" si="16">Q31+S31+U31+W31+Y31</f>
        <v>6594</v>
      </c>
      <c r="AB31" s="12">
        <f t="shared" ref="AB31" si="17">R31+T31+V31+X31+Z31</f>
        <v>9032</v>
      </c>
      <c r="AC31" s="13">
        <f>AA31+AB31</f>
        <v>15626</v>
      </c>
      <c r="AE31" s="4" t="s">
        <v>16</v>
      </c>
      <c r="AF31" s="2">
        <f t="shared" ref="AF31:AO31" si="18">IFERROR(B31/Q31, "N.A.")</f>
        <v>3618.9566986341179</v>
      </c>
      <c r="AG31" s="2">
        <f t="shared" si="18"/>
        <v>5298.785118053901</v>
      </c>
      <c r="AH31" s="2">
        <f t="shared" si="18"/>
        <v>4677.9796397807359</v>
      </c>
      <c r="AI31" s="2">
        <f t="shared" si="18"/>
        <v>5000</v>
      </c>
      <c r="AJ31" s="2">
        <f t="shared" si="18"/>
        <v>4118.4085213032586</v>
      </c>
      <c r="AK31" s="2">
        <f t="shared" si="18"/>
        <v>19682.58293838863</v>
      </c>
      <c r="AL31" s="2">
        <f t="shared" si="18"/>
        <v>4267.6851726472578</v>
      </c>
      <c r="AM31" s="2">
        <f t="shared" si="18"/>
        <v>4300</v>
      </c>
      <c r="AN31" s="2" t="str">
        <f t="shared" si="18"/>
        <v>N.A.</v>
      </c>
      <c r="AO31" s="2" t="str">
        <f t="shared" si="18"/>
        <v>N.A.</v>
      </c>
      <c r="AP31" s="16">
        <f t="shared" ref="AP31" si="19">IFERROR(L31/AA31, "N.A.")</f>
        <v>3999.5793145283592</v>
      </c>
      <c r="AQ31" s="17">
        <f t="shared" ref="AQ31" si="20">IFERROR(M31/AB31, "N.A.")</f>
        <v>5953.8930469442003</v>
      </c>
      <c r="AR31" s="13">
        <f t="shared" ref="AR31" si="21">IFERROR(N31/AC31, "N.A.")</f>
        <v>5129.194163573532</v>
      </c>
    </row>
    <row r="32" spans="1:44" ht="15" customHeight="1" thickBot="1" x14ac:dyDescent="0.3">
      <c r="A32" s="5" t="s">
        <v>0</v>
      </c>
      <c r="B32" s="47">
        <f>B31+C31</f>
        <v>56888442.000000015</v>
      </c>
      <c r="C32" s="48"/>
      <c r="D32" s="47">
        <f>D31+E31</f>
        <v>6478780</v>
      </c>
      <c r="E32" s="48"/>
      <c r="F32" s="47">
        <f>F31+G31</f>
        <v>9949295.0000000019</v>
      </c>
      <c r="G32" s="48"/>
      <c r="H32" s="47">
        <f>H31+I31</f>
        <v>6832271</v>
      </c>
      <c r="I32" s="48"/>
      <c r="J32" s="47">
        <f>J31+K31</f>
        <v>0</v>
      </c>
      <c r="K32" s="48"/>
      <c r="L32" s="47">
        <f>L31+M31</f>
        <v>80148788.000000015</v>
      </c>
      <c r="M32" s="51"/>
      <c r="N32" s="20">
        <f>B32+D32+F32+H32+J32</f>
        <v>80148788.000000015</v>
      </c>
      <c r="P32" s="5" t="s">
        <v>0</v>
      </c>
      <c r="Q32" s="47">
        <f>Q31+R31</f>
        <v>11827</v>
      </c>
      <c r="R32" s="48"/>
      <c r="S32" s="47">
        <f>S31+T31</f>
        <v>1378</v>
      </c>
      <c r="T32" s="48"/>
      <c r="U32" s="47">
        <f>U31+V31</f>
        <v>821</v>
      </c>
      <c r="V32" s="48"/>
      <c r="W32" s="47">
        <f>W31+X31</f>
        <v>1600</v>
      </c>
      <c r="X32" s="48"/>
      <c r="Y32" s="47">
        <f>Y31+Z31</f>
        <v>0</v>
      </c>
      <c r="Z32" s="48"/>
      <c r="AA32" s="47">
        <f>AA31+AB31</f>
        <v>15626</v>
      </c>
      <c r="AB32" s="48"/>
      <c r="AC32" s="21">
        <f>Q32+S32+U32+W32+Y32</f>
        <v>15626</v>
      </c>
      <c r="AE32" s="5" t="s">
        <v>0</v>
      </c>
      <c r="AF32" s="49">
        <f>IFERROR(B32/Q32,"N.A.")</f>
        <v>4810.0483639130816</v>
      </c>
      <c r="AG32" s="50"/>
      <c r="AH32" s="49">
        <f>IFERROR(D32/S32,"N.A.")</f>
        <v>4701.5820029027573</v>
      </c>
      <c r="AI32" s="50"/>
      <c r="AJ32" s="49">
        <f>IFERROR(F32/U32,"N.A.")</f>
        <v>12118.50791717418</v>
      </c>
      <c r="AK32" s="50"/>
      <c r="AL32" s="49">
        <f>IFERROR(H32/W32,"N.A.")</f>
        <v>4270.1693750000004</v>
      </c>
      <c r="AM32" s="50"/>
      <c r="AN32" s="49" t="str">
        <f>IFERROR(J32/Y32,"N.A.")</f>
        <v>N.A.</v>
      </c>
      <c r="AO32" s="50"/>
      <c r="AP32" s="49">
        <f>IFERROR(L32/AA32,"N.A.")</f>
        <v>5129.194163573532</v>
      </c>
      <c r="AQ32" s="50"/>
      <c r="AR32" s="18">
        <f>IFERROR(N32/AC32, "N.A.")</f>
        <v>5129.194163573532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281220</v>
      </c>
      <c r="C39" s="2"/>
      <c r="D39" s="2"/>
      <c r="E39" s="2"/>
      <c r="F39" s="2"/>
      <c r="G39" s="2"/>
      <c r="H39" s="2">
        <v>928870</v>
      </c>
      <c r="I39" s="2"/>
      <c r="J39" s="2">
        <v>0</v>
      </c>
      <c r="K39" s="2"/>
      <c r="L39" s="1">
        <f t="shared" ref="L39:M42" si="22">B39+D39+F39+H39+J39</f>
        <v>1210090</v>
      </c>
      <c r="M39" s="12">
        <f t="shared" si="22"/>
        <v>0</v>
      </c>
      <c r="N39" s="13">
        <f>L39+M39</f>
        <v>1210090</v>
      </c>
      <c r="P39" s="3" t="s">
        <v>12</v>
      </c>
      <c r="Q39" s="2">
        <v>145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539</v>
      </c>
      <c r="X39" s="2">
        <v>0</v>
      </c>
      <c r="Y39" s="2">
        <v>140</v>
      </c>
      <c r="Z39" s="2">
        <v>0</v>
      </c>
      <c r="AA39" s="1">
        <f t="shared" ref="AA39:AB42" si="23">Q39+S39+U39+W39+Y39</f>
        <v>824</v>
      </c>
      <c r="AB39" s="12">
        <f t="shared" si="23"/>
        <v>0</v>
      </c>
      <c r="AC39" s="13">
        <f>AA39+AB39</f>
        <v>824</v>
      </c>
      <c r="AE39" s="3" t="s">
        <v>12</v>
      </c>
      <c r="AF39" s="2">
        <f t="shared" ref="AF39:AR42" si="24">IFERROR(B39/Q39, "N.A.")</f>
        <v>1939.4482758620691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1723.3209647495362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1468.5558252427184</v>
      </c>
      <c r="AQ39" s="17" t="str">
        <f t="shared" si="24"/>
        <v>N.A.</v>
      </c>
      <c r="AR39" s="13">
        <f t="shared" si="24"/>
        <v>1468.5558252427184</v>
      </c>
    </row>
    <row r="40" spans="1:44" ht="15" customHeight="1" thickBot="1" x14ac:dyDescent="0.3">
      <c r="A40" s="3" t="s">
        <v>13</v>
      </c>
      <c r="B40" s="2">
        <v>1497214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1497214</v>
      </c>
      <c r="M40" s="12">
        <f t="shared" si="22"/>
        <v>0</v>
      </c>
      <c r="N40" s="13">
        <f>L40+M40</f>
        <v>1497214</v>
      </c>
      <c r="P40" s="3" t="s">
        <v>13</v>
      </c>
      <c r="Q40" s="2">
        <v>681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681</v>
      </c>
      <c r="AB40" s="12">
        <f t="shared" si="23"/>
        <v>0</v>
      </c>
      <c r="AC40" s="13">
        <f>AA40+AB40</f>
        <v>681</v>
      </c>
      <c r="AE40" s="3" t="s">
        <v>13</v>
      </c>
      <c r="AF40" s="2">
        <f t="shared" si="24"/>
        <v>2198.5521292217327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2198.5521292217327</v>
      </c>
      <c r="AQ40" s="17" t="str">
        <f t="shared" si="24"/>
        <v>N.A.</v>
      </c>
      <c r="AR40" s="13">
        <f t="shared" si="24"/>
        <v>2198.5521292217327</v>
      </c>
    </row>
    <row r="41" spans="1:44" ht="15" customHeight="1" thickBot="1" x14ac:dyDescent="0.3">
      <c r="A41" s="3" t="s">
        <v>14</v>
      </c>
      <c r="B41" s="2">
        <v>3506785.0000000005</v>
      </c>
      <c r="C41" s="2">
        <v>20131339.999999993</v>
      </c>
      <c r="D41" s="2">
        <v>774720</v>
      </c>
      <c r="E41" s="2"/>
      <c r="F41" s="2"/>
      <c r="G41" s="2"/>
      <c r="H41" s="2"/>
      <c r="I41" s="2">
        <v>2033159.9999999998</v>
      </c>
      <c r="J41" s="2">
        <v>0</v>
      </c>
      <c r="K41" s="2"/>
      <c r="L41" s="1">
        <f t="shared" si="22"/>
        <v>4281505</v>
      </c>
      <c r="M41" s="12">
        <f t="shared" si="22"/>
        <v>22164499.999999993</v>
      </c>
      <c r="N41" s="13">
        <f>L41+M41</f>
        <v>26446004.999999993</v>
      </c>
      <c r="P41" s="3" t="s">
        <v>14</v>
      </c>
      <c r="Q41" s="2">
        <v>1005</v>
      </c>
      <c r="R41" s="2">
        <v>4439</v>
      </c>
      <c r="S41" s="2">
        <v>288</v>
      </c>
      <c r="T41" s="2">
        <v>0</v>
      </c>
      <c r="U41" s="2">
        <v>0</v>
      </c>
      <c r="V41" s="2">
        <v>0</v>
      </c>
      <c r="W41" s="2">
        <v>0</v>
      </c>
      <c r="X41" s="2">
        <v>245</v>
      </c>
      <c r="Y41" s="2">
        <v>209</v>
      </c>
      <c r="Z41" s="2">
        <v>0</v>
      </c>
      <c r="AA41" s="1">
        <f t="shared" si="23"/>
        <v>1502</v>
      </c>
      <c r="AB41" s="12">
        <f t="shared" si="23"/>
        <v>4684</v>
      </c>
      <c r="AC41" s="13">
        <f>AA41+AB41</f>
        <v>6186</v>
      </c>
      <c r="AE41" s="3" t="s">
        <v>14</v>
      </c>
      <c r="AF41" s="2">
        <f t="shared" si="24"/>
        <v>3489.3383084577117</v>
      </c>
      <c r="AG41" s="2">
        <f t="shared" si="24"/>
        <v>4535.1070060824495</v>
      </c>
      <c r="AH41" s="2">
        <f t="shared" si="24"/>
        <v>2690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8298.6122448979586</v>
      </c>
      <c r="AN41" s="2">
        <f t="shared" si="24"/>
        <v>0</v>
      </c>
      <c r="AO41" s="2" t="str">
        <f t="shared" si="24"/>
        <v>N.A.</v>
      </c>
      <c r="AP41" s="16">
        <f t="shared" si="24"/>
        <v>2850.5359520639149</v>
      </c>
      <c r="AQ41" s="17">
        <f t="shared" si="24"/>
        <v>4731.9598633646438</v>
      </c>
      <c r="AR41" s="13">
        <f t="shared" si="24"/>
        <v>4275.138215324926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5285219.0000000009</v>
      </c>
      <c r="C43" s="2">
        <v>20131339.999999993</v>
      </c>
      <c r="D43" s="2">
        <v>774720</v>
      </c>
      <c r="E43" s="2"/>
      <c r="F43" s="2"/>
      <c r="G43" s="2"/>
      <c r="H43" s="2">
        <v>928870</v>
      </c>
      <c r="I43" s="2">
        <v>2033159.9999999998</v>
      </c>
      <c r="J43" s="2">
        <v>0</v>
      </c>
      <c r="K43" s="2"/>
      <c r="L43" s="1">
        <f t="shared" ref="L43" si="25">B43+D43+F43+H43+J43</f>
        <v>6988809.0000000009</v>
      </c>
      <c r="M43" s="12">
        <f t="shared" ref="M43" si="26">C43+E43+G43+I43+K43</f>
        <v>22164499.999999993</v>
      </c>
      <c r="N43" s="19">
        <f>L43+M43</f>
        <v>29153308.999999993</v>
      </c>
      <c r="P43" s="4" t="s">
        <v>16</v>
      </c>
      <c r="Q43" s="2">
        <v>1831</v>
      </c>
      <c r="R43" s="2">
        <v>4439</v>
      </c>
      <c r="S43" s="2">
        <v>288</v>
      </c>
      <c r="T43" s="2">
        <v>0</v>
      </c>
      <c r="U43" s="2">
        <v>0</v>
      </c>
      <c r="V43" s="2">
        <v>0</v>
      </c>
      <c r="W43" s="2">
        <v>539</v>
      </c>
      <c r="X43" s="2">
        <v>245</v>
      </c>
      <c r="Y43" s="2">
        <v>349</v>
      </c>
      <c r="Z43" s="2">
        <v>0</v>
      </c>
      <c r="AA43" s="1">
        <f t="shared" ref="AA43" si="27">Q43+S43+U43+W43+Y43</f>
        <v>3007</v>
      </c>
      <c r="AB43" s="12">
        <f t="shared" ref="AB43" si="28">R43+T43+V43+X43+Z43</f>
        <v>4684</v>
      </c>
      <c r="AC43" s="19">
        <f>AA43+AB43</f>
        <v>7691</v>
      </c>
      <c r="AE43" s="4" t="s">
        <v>16</v>
      </c>
      <c r="AF43" s="2">
        <f t="shared" ref="AF43:AO43" si="29">IFERROR(B43/Q43, "N.A.")</f>
        <v>2886.5204806116881</v>
      </c>
      <c r="AG43" s="2">
        <f t="shared" si="29"/>
        <v>4535.1070060824495</v>
      </c>
      <c r="AH43" s="2">
        <f t="shared" si="29"/>
        <v>2690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1723.3209647495362</v>
      </c>
      <c r="AM43" s="2">
        <f t="shared" si="29"/>
        <v>8298.6122448979586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2324.1799135350852</v>
      </c>
      <c r="AQ43" s="17">
        <f t="shared" ref="AQ43" si="31">IFERROR(M43/AB43, "N.A.")</f>
        <v>4731.9598633646438</v>
      </c>
      <c r="AR43" s="13">
        <f t="shared" ref="AR43" si="32">IFERROR(N43/AC43, "N.A.")</f>
        <v>3790.5745676765041</v>
      </c>
    </row>
    <row r="44" spans="1:44" ht="15" customHeight="1" thickBot="1" x14ac:dyDescent="0.3">
      <c r="A44" s="5" t="s">
        <v>0</v>
      </c>
      <c r="B44" s="47">
        <f>B43+C43</f>
        <v>25416558.999999993</v>
      </c>
      <c r="C44" s="48"/>
      <c r="D44" s="47">
        <f>D43+E43</f>
        <v>774720</v>
      </c>
      <c r="E44" s="48"/>
      <c r="F44" s="47">
        <f>F43+G43</f>
        <v>0</v>
      </c>
      <c r="G44" s="48"/>
      <c r="H44" s="47">
        <f>H43+I43</f>
        <v>2962030</v>
      </c>
      <c r="I44" s="48"/>
      <c r="J44" s="47">
        <f>J43+K43</f>
        <v>0</v>
      </c>
      <c r="K44" s="48"/>
      <c r="L44" s="47">
        <f>L43+M43</f>
        <v>29153308.999999993</v>
      </c>
      <c r="M44" s="51"/>
      <c r="N44" s="20">
        <f>B44+D44+F44+H44+J44</f>
        <v>29153308.999999993</v>
      </c>
      <c r="P44" s="5" t="s">
        <v>0</v>
      </c>
      <c r="Q44" s="47">
        <f>Q43+R43</f>
        <v>6270</v>
      </c>
      <c r="R44" s="48"/>
      <c r="S44" s="47">
        <f>S43+T43</f>
        <v>288</v>
      </c>
      <c r="T44" s="48"/>
      <c r="U44" s="47">
        <f>U43+V43</f>
        <v>0</v>
      </c>
      <c r="V44" s="48"/>
      <c r="W44" s="47">
        <f>W43+X43</f>
        <v>784</v>
      </c>
      <c r="X44" s="48"/>
      <c r="Y44" s="47">
        <f>Y43+Z43</f>
        <v>349</v>
      </c>
      <c r="Z44" s="48"/>
      <c r="AA44" s="47">
        <f>AA43+AB43</f>
        <v>7691</v>
      </c>
      <c r="AB44" s="51"/>
      <c r="AC44" s="20">
        <f>Q44+S44+U44+W44+Y44</f>
        <v>7691</v>
      </c>
      <c r="AE44" s="5" t="s">
        <v>0</v>
      </c>
      <c r="AF44" s="49">
        <f>IFERROR(B44/Q44,"N.A.")</f>
        <v>4053.6776714513544</v>
      </c>
      <c r="AG44" s="50"/>
      <c r="AH44" s="49">
        <f>IFERROR(D44/S44,"N.A.")</f>
        <v>2690</v>
      </c>
      <c r="AI44" s="50"/>
      <c r="AJ44" s="49" t="str">
        <f>IFERROR(F44/U44,"N.A.")</f>
        <v>N.A.</v>
      </c>
      <c r="AK44" s="50"/>
      <c r="AL44" s="49">
        <f>IFERROR(H44/W44,"N.A.")</f>
        <v>3778.0994897959185</v>
      </c>
      <c r="AM44" s="50"/>
      <c r="AN44" s="49">
        <f>IFERROR(J44/Y44,"N.A.")</f>
        <v>0</v>
      </c>
      <c r="AO44" s="50"/>
      <c r="AP44" s="49">
        <f>IFERROR(L44/AA44,"N.A.")</f>
        <v>3790.5745676765041</v>
      </c>
      <c r="AQ44" s="50"/>
      <c r="AR44" s="18">
        <f>IFERROR(N44/AC44, "N.A.")</f>
        <v>3790.5745676765041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6" t="str">
        <f t="shared" si="3"/>
        <v>N.A.</v>
      </c>
      <c r="AQ15" s="17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6" t="str">
        <f t="shared" si="3"/>
        <v>N.A.</v>
      </c>
      <c r="AQ16" s="17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6" t="str">
        <f t="shared" si="3"/>
        <v>N.A.</v>
      </c>
      <c r="AQ17" s="17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9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6" t="str">
        <f t="shared" si="3"/>
        <v>N.A.</v>
      </c>
      <c r="AQ18" s="17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6" t="str">
        <f t="shared" ref="AP19" si="9">IFERROR(L19/AA19, "N.A.")</f>
        <v>N.A.</v>
      </c>
      <c r="AQ19" s="17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6" t="str">
        <f t="shared" si="14"/>
        <v>N.A.</v>
      </c>
      <c r="AQ27" s="17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6" t="str">
        <f t="shared" si="14"/>
        <v>N.A.</v>
      </c>
      <c r="AQ28" s="17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6" t="str">
        <f t="shared" si="14"/>
        <v>N.A.</v>
      </c>
      <c r="AQ29" s="17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9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6" t="str">
        <f t="shared" si="14"/>
        <v>N.A.</v>
      </c>
      <c r="AQ30" s="17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6" t="str">
        <f t="shared" ref="AP31" si="20">IFERROR(L31/AA31, "N.A.")</f>
        <v>N.A.</v>
      </c>
      <c r="AQ31" s="17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6" t="str">
        <f t="shared" si="25"/>
        <v>N.A.</v>
      </c>
      <c r="AQ39" s="17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6" t="str">
        <f t="shared" si="25"/>
        <v>N.A.</v>
      </c>
      <c r="AQ40" s="17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6" t="str">
        <f t="shared" si="25"/>
        <v>N.A.</v>
      </c>
      <c r="AQ41" s="17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6" t="str">
        <f t="shared" si="25"/>
        <v>N.A.</v>
      </c>
      <c r="AQ42" s="17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9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6" t="str">
        <f t="shared" ref="AP43" si="31">IFERROR(L43/AA43, "N.A.")</f>
        <v>N.A.</v>
      </c>
      <c r="AQ43" s="17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98494379.000000045</v>
      </c>
      <c r="C15" s="2"/>
      <c r="D15" s="2">
        <v>62079102.999999978</v>
      </c>
      <c r="E15" s="2"/>
      <c r="F15" s="2">
        <v>82025683.999999985</v>
      </c>
      <c r="G15" s="2"/>
      <c r="H15" s="2">
        <v>194290049.00000003</v>
      </c>
      <c r="I15" s="2"/>
      <c r="J15" s="2">
        <v>0</v>
      </c>
      <c r="K15" s="2"/>
      <c r="L15" s="1">
        <f t="shared" ref="L15:M18" si="0">B15+D15+F15+H15+J15</f>
        <v>436889215</v>
      </c>
      <c r="M15" s="12">
        <f t="shared" si="0"/>
        <v>0</v>
      </c>
      <c r="N15" s="13">
        <f>L15+M15</f>
        <v>436889215</v>
      </c>
      <c r="P15" s="3" t="s">
        <v>12</v>
      </c>
      <c r="Q15" s="2">
        <v>25917</v>
      </c>
      <c r="R15" s="2">
        <v>0</v>
      </c>
      <c r="S15" s="2">
        <v>12837</v>
      </c>
      <c r="T15" s="2">
        <v>0</v>
      </c>
      <c r="U15" s="2">
        <v>12448</v>
      </c>
      <c r="V15" s="2">
        <v>0</v>
      </c>
      <c r="W15" s="2">
        <v>60984</v>
      </c>
      <c r="X15" s="2">
        <v>0</v>
      </c>
      <c r="Y15" s="2">
        <v>10259</v>
      </c>
      <c r="Z15" s="2">
        <v>0</v>
      </c>
      <c r="AA15" s="1">
        <f t="shared" ref="AA15:AB18" si="1">Q15+S15+U15+W15+Y15</f>
        <v>122445</v>
      </c>
      <c r="AB15" s="12">
        <f t="shared" si="1"/>
        <v>0</v>
      </c>
      <c r="AC15" s="13">
        <f>AA15+AB15</f>
        <v>122445</v>
      </c>
      <c r="AE15" s="3" t="s">
        <v>12</v>
      </c>
      <c r="AF15" s="2">
        <f t="shared" ref="AF15:AR18" si="2">IFERROR(B15/Q15, "N.A.")</f>
        <v>3800.3773199058551</v>
      </c>
      <c r="AG15" s="2" t="str">
        <f t="shared" si="2"/>
        <v>N.A.</v>
      </c>
      <c r="AH15" s="2">
        <f t="shared" si="2"/>
        <v>4835.951001012696</v>
      </c>
      <c r="AI15" s="2" t="str">
        <f t="shared" si="2"/>
        <v>N.A.</v>
      </c>
      <c r="AJ15" s="2">
        <f t="shared" si="2"/>
        <v>6589.4669023136239</v>
      </c>
      <c r="AK15" s="2" t="str">
        <f t="shared" si="2"/>
        <v>N.A.</v>
      </c>
      <c r="AL15" s="2">
        <f t="shared" si="2"/>
        <v>3185.9184212252399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3568.0445506145616</v>
      </c>
      <c r="AQ15" s="17" t="str">
        <f t="shared" si="2"/>
        <v>N.A.</v>
      </c>
      <c r="AR15" s="13">
        <f t="shared" si="2"/>
        <v>3568.0445506145616</v>
      </c>
    </row>
    <row r="16" spans="1:44" ht="15" customHeight="1" thickBot="1" x14ac:dyDescent="0.3">
      <c r="A16" s="3" t="s">
        <v>13</v>
      </c>
      <c r="B16" s="2">
        <v>37115823.000000045</v>
      </c>
      <c r="C16" s="2">
        <v>9159205</v>
      </c>
      <c r="D16" s="2">
        <v>1746918</v>
      </c>
      <c r="E16" s="2"/>
      <c r="F16" s="2"/>
      <c r="G16" s="2"/>
      <c r="H16" s="2"/>
      <c r="I16" s="2"/>
      <c r="J16" s="2"/>
      <c r="K16" s="2"/>
      <c r="L16" s="1">
        <f t="shared" si="0"/>
        <v>38862741.000000045</v>
      </c>
      <c r="M16" s="12">
        <f t="shared" si="0"/>
        <v>9159205</v>
      </c>
      <c r="N16" s="13">
        <f>L16+M16</f>
        <v>48021946.000000045</v>
      </c>
      <c r="P16" s="3" t="s">
        <v>13</v>
      </c>
      <c r="Q16" s="2">
        <v>16358</v>
      </c>
      <c r="R16" s="2">
        <v>2911</v>
      </c>
      <c r="S16" s="2">
        <v>1120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17478</v>
      </c>
      <c r="AB16" s="12">
        <f t="shared" si="1"/>
        <v>2911</v>
      </c>
      <c r="AC16" s="13">
        <f>AA16+AB16</f>
        <v>20389</v>
      </c>
      <c r="AE16" s="3" t="s">
        <v>13</v>
      </c>
      <c r="AF16" s="2">
        <f t="shared" si="2"/>
        <v>2268.9707176916522</v>
      </c>
      <c r="AG16" s="2">
        <f t="shared" si="2"/>
        <v>3146.4118859498453</v>
      </c>
      <c r="AH16" s="2">
        <f t="shared" si="2"/>
        <v>1559.7482142857143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2223.5233436319972</v>
      </c>
      <c r="AQ16" s="17">
        <f t="shared" si="2"/>
        <v>3146.4118859498453</v>
      </c>
      <c r="AR16" s="13">
        <f t="shared" si="2"/>
        <v>2355.2869684633893</v>
      </c>
    </row>
    <row r="17" spans="1:44" ht="15" customHeight="1" thickBot="1" x14ac:dyDescent="0.3">
      <c r="A17" s="3" t="s">
        <v>14</v>
      </c>
      <c r="B17" s="2">
        <v>284263532.00000036</v>
      </c>
      <c r="C17" s="2">
        <v>1279626424</v>
      </c>
      <c r="D17" s="2">
        <v>95584044.00000003</v>
      </c>
      <c r="E17" s="2">
        <v>8884795</v>
      </c>
      <c r="F17" s="2"/>
      <c r="G17" s="2">
        <v>229995860</v>
      </c>
      <c r="H17" s="2"/>
      <c r="I17" s="2">
        <v>161989869.00000003</v>
      </c>
      <c r="J17" s="2">
        <v>0</v>
      </c>
      <c r="K17" s="2"/>
      <c r="L17" s="1">
        <f t="shared" si="0"/>
        <v>379847576.00000036</v>
      </c>
      <c r="M17" s="12">
        <f t="shared" si="0"/>
        <v>1680496948</v>
      </c>
      <c r="N17" s="13">
        <f>L17+M17</f>
        <v>2060344524.0000005</v>
      </c>
      <c r="P17" s="3" t="s">
        <v>14</v>
      </c>
      <c r="Q17" s="2">
        <v>65777</v>
      </c>
      <c r="R17" s="2">
        <v>208858</v>
      </c>
      <c r="S17" s="2">
        <v>10657</v>
      </c>
      <c r="T17" s="2">
        <v>1589</v>
      </c>
      <c r="U17" s="2">
        <v>0</v>
      </c>
      <c r="V17" s="2">
        <v>14856</v>
      </c>
      <c r="W17" s="2">
        <v>0</v>
      </c>
      <c r="X17" s="2">
        <v>17684</v>
      </c>
      <c r="Y17" s="2">
        <v>12910</v>
      </c>
      <c r="Z17" s="2">
        <v>0</v>
      </c>
      <c r="AA17" s="1">
        <f t="shared" si="1"/>
        <v>89344</v>
      </c>
      <c r="AB17" s="12">
        <f t="shared" si="1"/>
        <v>242987</v>
      </c>
      <c r="AC17" s="13">
        <f>AA17+AB17</f>
        <v>332331</v>
      </c>
      <c r="AE17" s="3" t="s">
        <v>14</v>
      </c>
      <c r="AF17" s="2">
        <f t="shared" si="2"/>
        <v>4321.6250665126163</v>
      </c>
      <c r="AG17" s="2">
        <f t="shared" si="2"/>
        <v>6126.7771596012599</v>
      </c>
      <c r="AH17" s="2">
        <f t="shared" si="2"/>
        <v>8969.1324012386249</v>
      </c>
      <c r="AI17" s="2">
        <f t="shared" si="2"/>
        <v>5591.4380113278794</v>
      </c>
      <c r="AJ17" s="2" t="str">
        <f t="shared" si="2"/>
        <v>N.A.</v>
      </c>
      <c r="AK17" s="2">
        <f t="shared" si="2"/>
        <v>15481.681475498115</v>
      </c>
      <c r="AL17" s="2" t="str">
        <f t="shared" si="2"/>
        <v>N.A.</v>
      </c>
      <c r="AM17" s="2">
        <f t="shared" si="2"/>
        <v>9160.250452386339</v>
      </c>
      <c r="AN17" s="2">
        <f t="shared" si="2"/>
        <v>0</v>
      </c>
      <c r="AO17" s="2" t="str">
        <f t="shared" si="2"/>
        <v>N.A.</v>
      </c>
      <c r="AP17" s="16">
        <f t="shared" si="2"/>
        <v>4251.5174606017235</v>
      </c>
      <c r="AQ17" s="17">
        <f t="shared" si="2"/>
        <v>6915.9952919291982</v>
      </c>
      <c r="AR17" s="13">
        <f t="shared" si="2"/>
        <v>6199.6759977251613</v>
      </c>
    </row>
    <row r="18" spans="1:44" ht="15" customHeight="1" thickBot="1" x14ac:dyDescent="0.3">
      <c r="A18" s="3" t="s">
        <v>15</v>
      </c>
      <c r="B18" s="2">
        <v>19067695.000000007</v>
      </c>
      <c r="C18" s="2">
        <v>4705496</v>
      </c>
      <c r="D18" s="2">
        <v>3481240.0000000005</v>
      </c>
      <c r="E18" s="2">
        <v>3037219</v>
      </c>
      <c r="F18" s="2"/>
      <c r="G18" s="2">
        <v>15895136.000000002</v>
      </c>
      <c r="H18" s="2">
        <v>14124237</v>
      </c>
      <c r="I18" s="2"/>
      <c r="J18" s="2">
        <v>0</v>
      </c>
      <c r="K18" s="2"/>
      <c r="L18" s="1">
        <f t="shared" si="0"/>
        <v>36673172.000000007</v>
      </c>
      <c r="M18" s="12">
        <f t="shared" si="0"/>
        <v>23637851</v>
      </c>
      <c r="N18" s="13">
        <f>L18+M18</f>
        <v>60311023.000000007</v>
      </c>
      <c r="P18" s="3" t="s">
        <v>15</v>
      </c>
      <c r="Q18" s="2">
        <v>6211</v>
      </c>
      <c r="R18" s="2">
        <v>1308</v>
      </c>
      <c r="S18" s="2">
        <v>1346</v>
      </c>
      <c r="T18" s="2">
        <v>1061</v>
      </c>
      <c r="U18" s="2">
        <v>0</v>
      </c>
      <c r="V18" s="2">
        <v>2449</v>
      </c>
      <c r="W18" s="2">
        <v>16086</v>
      </c>
      <c r="X18" s="2">
        <v>0</v>
      </c>
      <c r="Y18" s="2">
        <v>5417</v>
      </c>
      <c r="Z18" s="2">
        <v>0</v>
      </c>
      <c r="AA18" s="1">
        <f t="shared" si="1"/>
        <v>29060</v>
      </c>
      <c r="AB18" s="12">
        <f t="shared" si="1"/>
        <v>4818</v>
      </c>
      <c r="AC18" s="19">
        <f>AA18+AB18</f>
        <v>33878</v>
      </c>
      <c r="AE18" s="3" t="s">
        <v>15</v>
      </c>
      <c r="AF18" s="2">
        <f t="shared" si="2"/>
        <v>3069.9879246498163</v>
      </c>
      <c r="AG18" s="2">
        <f t="shared" si="2"/>
        <v>3597.4740061162079</v>
      </c>
      <c r="AH18" s="2">
        <f t="shared" si="2"/>
        <v>2586.3595839524519</v>
      </c>
      <c r="AI18" s="2">
        <f t="shared" si="2"/>
        <v>2862.6003770028274</v>
      </c>
      <c r="AJ18" s="2" t="str">
        <f t="shared" si="2"/>
        <v>N.A.</v>
      </c>
      <c r="AK18" s="2">
        <f t="shared" si="2"/>
        <v>6490.4597795018381</v>
      </c>
      <c r="AL18" s="2">
        <f t="shared" si="2"/>
        <v>878.04531891085412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1261.9811424638681</v>
      </c>
      <c r="AQ18" s="17">
        <f t="shared" si="2"/>
        <v>4906.1542133665425</v>
      </c>
      <c r="AR18" s="13">
        <f t="shared" si="2"/>
        <v>1780.2415431843676</v>
      </c>
    </row>
    <row r="19" spans="1:44" ht="15" customHeight="1" thickBot="1" x14ac:dyDescent="0.3">
      <c r="A19" s="4" t="s">
        <v>16</v>
      </c>
      <c r="B19" s="2">
        <v>438941428.99999982</v>
      </c>
      <c r="C19" s="2">
        <v>1293491125.0000007</v>
      </c>
      <c r="D19" s="2">
        <v>162891305.00000009</v>
      </c>
      <c r="E19" s="2">
        <v>11922014</v>
      </c>
      <c r="F19" s="2">
        <v>82025683.999999985</v>
      </c>
      <c r="G19" s="2">
        <v>245890995.99999997</v>
      </c>
      <c r="H19" s="2">
        <v>208414285.99999994</v>
      </c>
      <c r="I19" s="2">
        <v>161989869.00000003</v>
      </c>
      <c r="J19" s="2">
        <v>0</v>
      </c>
      <c r="K19" s="2"/>
      <c r="L19" s="1">
        <f t="shared" ref="L19" si="3">B19+D19+F19+H19+J19</f>
        <v>892272703.99999976</v>
      </c>
      <c r="M19" s="12">
        <f t="shared" ref="M19" si="4">C19+E19+G19+I19+K19</f>
        <v>1713294004.0000007</v>
      </c>
      <c r="N19" s="19">
        <f>L19+M19</f>
        <v>2605566708.0000005</v>
      </c>
      <c r="P19" s="4" t="s">
        <v>16</v>
      </c>
      <c r="Q19" s="2">
        <v>114263</v>
      </c>
      <c r="R19" s="2">
        <v>213077</v>
      </c>
      <c r="S19" s="2">
        <v>25960</v>
      </c>
      <c r="T19" s="2">
        <v>2650</v>
      </c>
      <c r="U19" s="2">
        <v>12448</v>
      </c>
      <c r="V19" s="2">
        <v>17305</v>
      </c>
      <c r="W19" s="2">
        <v>77070</v>
      </c>
      <c r="X19" s="2">
        <v>17684</v>
      </c>
      <c r="Y19" s="2">
        <v>28586</v>
      </c>
      <c r="Z19" s="2">
        <v>0</v>
      </c>
      <c r="AA19" s="1">
        <f t="shared" ref="AA19" si="5">Q19+S19+U19+W19+Y19</f>
        <v>258327</v>
      </c>
      <c r="AB19" s="12">
        <f t="shared" ref="AB19" si="6">R19+T19+V19+X19+Z19</f>
        <v>250716</v>
      </c>
      <c r="AC19" s="13">
        <f>AA19+AB19</f>
        <v>509043</v>
      </c>
      <c r="AE19" s="4" t="s">
        <v>16</v>
      </c>
      <c r="AF19" s="2">
        <f t="shared" ref="AF19:AO19" si="7">IFERROR(B19/Q19, "N.A.")</f>
        <v>3841.5010020741606</v>
      </c>
      <c r="AG19" s="2">
        <f t="shared" si="7"/>
        <v>6070.5337741755366</v>
      </c>
      <c r="AH19" s="2">
        <f t="shared" si="7"/>
        <v>6274.7035824345185</v>
      </c>
      <c r="AI19" s="2">
        <f t="shared" si="7"/>
        <v>4498.8732075471698</v>
      </c>
      <c r="AJ19" s="2">
        <f t="shared" si="7"/>
        <v>6589.4669023136239</v>
      </c>
      <c r="AK19" s="2">
        <f t="shared" si="7"/>
        <v>14209.245651545794</v>
      </c>
      <c r="AL19" s="2">
        <f t="shared" si="7"/>
        <v>2704.2206565459965</v>
      </c>
      <c r="AM19" s="2">
        <f t="shared" si="7"/>
        <v>9160.250452386339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3454.0435339705095</v>
      </c>
      <c r="AQ19" s="17">
        <f t="shared" ref="AQ19" si="9">IFERROR(M19/AB19, "N.A.")</f>
        <v>6833.6045725043505</v>
      </c>
      <c r="AR19" s="13">
        <f t="shared" ref="AR19" si="10">IFERROR(N19/AC19, "N.A.")</f>
        <v>5118.5591551204916</v>
      </c>
    </row>
    <row r="20" spans="1:44" ht="15" customHeight="1" thickBot="1" x14ac:dyDescent="0.3">
      <c r="A20" s="5" t="s">
        <v>0</v>
      </c>
      <c r="B20" s="47">
        <f>B19+C19</f>
        <v>1732432554.0000005</v>
      </c>
      <c r="C20" s="48"/>
      <c r="D20" s="47">
        <f>D19+E19</f>
        <v>174813319.00000009</v>
      </c>
      <c r="E20" s="48"/>
      <c r="F20" s="47">
        <f>F19+G19</f>
        <v>327916679.99999994</v>
      </c>
      <c r="G20" s="48"/>
      <c r="H20" s="47">
        <f>H19+I19</f>
        <v>370404155</v>
      </c>
      <c r="I20" s="48"/>
      <c r="J20" s="47">
        <f>J19+K19</f>
        <v>0</v>
      </c>
      <c r="K20" s="48"/>
      <c r="L20" s="47">
        <f>L19+M19</f>
        <v>2605566708.0000005</v>
      </c>
      <c r="M20" s="51"/>
      <c r="N20" s="20">
        <f>B20+D20+F20+H20+J20</f>
        <v>2605566708.0000005</v>
      </c>
      <c r="P20" s="5" t="s">
        <v>0</v>
      </c>
      <c r="Q20" s="47">
        <f>Q19+R19</f>
        <v>327340</v>
      </c>
      <c r="R20" s="48"/>
      <c r="S20" s="47">
        <f>S19+T19</f>
        <v>28610</v>
      </c>
      <c r="T20" s="48"/>
      <c r="U20" s="47">
        <f>U19+V19</f>
        <v>29753</v>
      </c>
      <c r="V20" s="48"/>
      <c r="W20" s="47">
        <f>W19+X19</f>
        <v>94754</v>
      </c>
      <c r="X20" s="48"/>
      <c r="Y20" s="47">
        <f>Y19+Z19</f>
        <v>28586</v>
      </c>
      <c r="Z20" s="48"/>
      <c r="AA20" s="47">
        <f>AA19+AB19</f>
        <v>509043</v>
      </c>
      <c r="AB20" s="48"/>
      <c r="AC20" s="21">
        <f>Q20+S20+U20+W20+Y20</f>
        <v>509043</v>
      </c>
      <c r="AE20" s="5" t="s">
        <v>0</v>
      </c>
      <c r="AF20" s="49">
        <f>IFERROR(B20/Q20,"N.A.")</f>
        <v>5292.4560212622973</v>
      </c>
      <c r="AG20" s="50"/>
      <c r="AH20" s="49">
        <f>IFERROR(D20/S20,"N.A.")</f>
        <v>6110.2173715484132</v>
      </c>
      <c r="AI20" s="50"/>
      <c r="AJ20" s="49">
        <f>IFERROR(F20/U20,"N.A.")</f>
        <v>11021.298020367693</v>
      </c>
      <c r="AK20" s="50"/>
      <c r="AL20" s="49">
        <f>IFERROR(H20/W20,"N.A.")</f>
        <v>3909.1136521941025</v>
      </c>
      <c r="AM20" s="50"/>
      <c r="AN20" s="49">
        <f>IFERROR(J20/Y20,"N.A.")</f>
        <v>0</v>
      </c>
      <c r="AO20" s="50"/>
      <c r="AP20" s="49">
        <f>IFERROR(L20/AA20,"N.A.")</f>
        <v>5118.5591551204916</v>
      </c>
      <c r="AQ20" s="50"/>
      <c r="AR20" s="18">
        <f>IFERROR(N20/AC20, "N.A.")</f>
        <v>5118.5591551204916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91696593.999999985</v>
      </c>
      <c r="C27" s="2"/>
      <c r="D27" s="2">
        <v>60009943</v>
      </c>
      <c r="E27" s="2"/>
      <c r="F27" s="2">
        <v>70587893.999999985</v>
      </c>
      <c r="G27" s="2"/>
      <c r="H27" s="2">
        <v>133184726.00000004</v>
      </c>
      <c r="I27" s="2"/>
      <c r="J27" s="2">
        <v>0</v>
      </c>
      <c r="K27" s="2"/>
      <c r="L27" s="1">
        <f t="shared" ref="L27:M30" si="11">B27+D27+F27+H27+J27</f>
        <v>355479157.00000006</v>
      </c>
      <c r="M27" s="12">
        <f t="shared" si="11"/>
        <v>0</v>
      </c>
      <c r="N27" s="13">
        <f>L27+M27</f>
        <v>355479157.00000006</v>
      </c>
      <c r="P27" s="3" t="s">
        <v>12</v>
      </c>
      <c r="Q27" s="2">
        <v>23041</v>
      </c>
      <c r="R27" s="2">
        <v>0</v>
      </c>
      <c r="S27" s="2">
        <v>12098</v>
      </c>
      <c r="T27" s="2">
        <v>0</v>
      </c>
      <c r="U27" s="2">
        <v>9896</v>
      </c>
      <c r="V27" s="2">
        <v>0</v>
      </c>
      <c r="W27" s="2">
        <v>27025</v>
      </c>
      <c r="X27" s="2">
        <v>0</v>
      </c>
      <c r="Y27" s="2">
        <v>3392</v>
      </c>
      <c r="Z27" s="2">
        <v>0</v>
      </c>
      <c r="AA27" s="1">
        <f t="shared" ref="AA27:AB30" si="12">Q27+S27+U27+W27+Y27</f>
        <v>75452</v>
      </c>
      <c r="AB27" s="12">
        <f t="shared" si="12"/>
        <v>0</v>
      </c>
      <c r="AC27" s="13">
        <f>AA27+AB27</f>
        <v>75452</v>
      </c>
      <c r="AE27" s="3" t="s">
        <v>12</v>
      </c>
      <c r="AF27" s="2">
        <f t="shared" ref="AF27:AR30" si="13">IFERROR(B27/Q27, "N.A.")</f>
        <v>3979.7141617117304</v>
      </c>
      <c r="AG27" s="2" t="str">
        <f t="shared" si="13"/>
        <v>N.A.</v>
      </c>
      <c r="AH27" s="2">
        <f t="shared" si="13"/>
        <v>4960.3193089766901</v>
      </c>
      <c r="AI27" s="2" t="str">
        <f t="shared" si="13"/>
        <v>N.A.</v>
      </c>
      <c r="AJ27" s="2">
        <f t="shared" si="13"/>
        <v>7132.9723120452691</v>
      </c>
      <c r="AK27" s="2" t="str">
        <f t="shared" si="13"/>
        <v>N.A.</v>
      </c>
      <c r="AL27" s="2">
        <f t="shared" si="13"/>
        <v>4928.204477335802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4711.3284869851041</v>
      </c>
      <c r="AQ27" s="17" t="str">
        <f t="shared" si="13"/>
        <v>N.A.</v>
      </c>
      <c r="AR27" s="13">
        <f t="shared" si="13"/>
        <v>4711.3284869851041</v>
      </c>
    </row>
    <row r="28" spans="1:44" ht="15" customHeight="1" thickBot="1" x14ac:dyDescent="0.3">
      <c r="A28" s="3" t="s">
        <v>13</v>
      </c>
      <c r="B28" s="2">
        <v>3310360.0000000005</v>
      </c>
      <c r="C28" s="2">
        <v>2930460.0000000005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3310360.0000000005</v>
      </c>
      <c r="M28" s="12">
        <f t="shared" si="11"/>
        <v>2930460.0000000005</v>
      </c>
      <c r="N28" s="13">
        <f>L28+M28</f>
        <v>6240820.0000000009</v>
      </c>
      <c r="P28" s="3" t="s">
        <v>13</v>
      </c>
      <c r="Q28" s="2">
        <v>1420</v>
      </c>
      <c r="R28" s="2">
        <v>636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1420</v>
      </c>
      <c r="AB28" s="12">
        <f t="shared" si="12"/>
        <v>636</v>
      </c>
      <c r="AC28" s="13">
        <f>AA28+AB28</f>
        <v>2056</v>
      </c>
      <c r="AE28" s="3" t="s">
        <v>13</v>
      </c>
      <c r="AF28" s="2">
        <f t="shared" si="13"/>
        <v>2331.2394366197186</v>
      </c>
      <c r="AG28" s="2">
        <f t="shared" si="13"/>
        <v>4607.6415094339627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2331.2394366197186</v>
      </c>
      <c r="AQ28" s="17">
        <f t="shared" si="13"/>
        <v>4607.6415094339627</v>
      </c>
      <c r="AR28" s="13">
        <f t="shared" si="13"/>
        <v>3035.4182879377436</v>
      </c>
    </row>
    <row r="29" spans="1:44" ht="15" customHeight="1" thickBot="1" x14ac:dyDescent="0.3">
      <c r="A29" s="3" t="s">
        <v>14</v>
      </c>
      <c r="B29" s="2">
        <v>198006251.00000006</v>
      </c>
      <c r="C29" s="2">
        <v>863753210.00000036</v>
      </c>
      <c r="D29" s="2">
        <v>67542013.999999985</v>
      </c>
      <c r="E29" s="2">
        <v>7172570</v>
      </c>
      <c r="F29" s="2"/>
      <c r="G29" s="2">
        <v>205886590</v>
      </c>
      <c r="H29" s="2"/>
      <c r="I29" s="2">
        <v>105225008.99999997</v>
      </c>
      <c r="J29" s="2">
        <v>0</v>
      </c>
      <c r="K29" s="2"/>
      <c r="L29" s="1">
        <f t="shared" si="11"/>
        <v>265548265.00000006</v>
      </c>
      <c r="M29" s="12">
        <f t="shared" si="11"/>
        <v>1182037379.0000005</v>
      </c>
      <c r="N29" s="13">
        <f>L29+M29</f>
        <v>1447585644.0000005</v>
      </c>
      <c r="P29" s="3" t="s">
        <v>14</v>
      </c>
      <c r="Q29" s="2">
        <v>41563</v>
      </c>
      <c r="R29" s="2">
        <v>135493</v>
      </c>
      <c r="S29" s="2">
        <v>7931</v>
      </c>
      <c r="T29" s="2">
        <v>1219</v>
      </c>
      <c r="U29" s="2">
        <v>0</v>
      </c>
      <c r="V29" s="2">
        <v>12041</v>
      </c>
      <c r="W29" s="2">
        <v>0</v>
      </c>
      <c r="X29" s="2">
        <v>11156</v>
      </c>
      <c r="Y29" s="2">
        <v>3986</v>
      </c>
      <c r="Z29" s="2">
        <v>0</v>
      </c>
      <c r="AA29" s="1">
        <f t="shared" si="12"/>
        <v>53480</v>
      </c>
      <c r="AB29" s="12">
        <f t="shared" si="12"/>
        <v>159909</v>
      </c>
      <c r="AC29" s="13">
        <f>AA29+AB29</f>
        <v>213389</v>
      </c>
      <c r="AE29" s="3" t="s">
        <v>14</v>
      </c>
      <c r="AF29" s="2">
        <f t="shared" si="13"/>
        <v>4764.0028631234527</v>
      </c>
      <c r="AG29" s="2">
        <f t="shared" si="13"/>
        <v>6374.8917656262711</v>
      </c>
      <c r="AH29" s="2">
        <f t="shared" si="13"/>
        <v>8516.2040095826487</v>
      </c>
      <c r="AI29" s="2">
        <f t="shared" si="13"/>
        <v>5883.9786710418375</v>
      </c>
      <c r="AJ29" s="2" t="str">
        <f t="shared" si="13"/>
        <v>N.A.</v>
      </c>
      <c r="AK29" s="2">
        <f t="shared" si="13"/>
        <v>17098.794950585499</v>
      </c>
      <c r="AL29" s="2" t="str">
        <f t="shared" si="13"/>
        <v>N.A.</v>
      </c>
      <c r="AM29" s="2">
        <f t="shared" si="13"/>
        <v>9432.1449444245227</v>
      </c>
      <c r="AN29" s="2">
        <f t="shared" si="13"/>
        <v>0</v>
      </c>
      <c r="AO29" s="2" t="str">
        <f t="shared" si="13"/>
        <v>N.A.</v>
      </c>
      <c r="AP29" s="16">
        <f t="shared" si="13"/>
        <v>4965.3751869857906</v>
      </c>
      <c r="AQ29" s="17">
        <f t="shared" si="13"/>
        <v>7391.9377833642911</v>
      </c>
      <c r="AR29" s="13">
        <f t="shared" si="13"/>
        <v>6783.7875616831252</v>
      </c>
    </row>
    <row r="30" spans="1:44" ht="15" customHeight="1" thickBot="1" x14ac:dyDescent="0.3">
      <c r="A30" s="3" t="s">
        <v>15</v>
      </c>
      <c r="B30" s="2">
        <v>18526755</v>
      </c>
      <c r="C30" s="2">
        <v>2998138</v>
      </c>
      <c r="D30" s="2">
        <v>3481240.0000000005</v>
      </c>
      <c r="E30" s="2">
        <v>3037219</v>
      </c>
      <c r="F30" s="2"/>
      <c r="G30" s="2">
        <v>15463494</v>
      </c>
      <c r="H30" s="2">
        <v>13726124.999999998</v>
      </c>
      <c r="I30" s="2"/>
      <c r="J30" s="2">
        <v>0</v>
      </c>
      <c r="K30" s="2"/>
      <c r="L30" s="1">
        <f t="shared" si="11"/>
        <v>35734120</v>
      </c>
      <c r="M30" s="12">
        <f t="shared" si="11"/>
        <v>21498851</v>
      </c>
      <c r="N30" s="13">
        <f>L30+M30</f>
        <v>57232971</v>
      </c>
      <c r="P30" s="3" t="s">
        <v>15</v>
      </c>
      <c r="Q30" s="2">
        <v>6024</v>
      </c>
      <c r="R30" s="2">
        <v>897</v>
      </c>
      <c r="S30" s="2">
        <v>1346</v>
      </c>
      <c r="T30" s="2">
        <v>1061</v>
      </c>
      <c r="U30" s="2">
        <v>0</v>
      </c>
      <c r="V30" s="2">
        <v>2375</v>
      </c>
      <c r="W30" s="2">
        <v>15646</v>
      </c>
      <c r="X30" s="2">
        <v>0</v>
      </c>
      <c r="Y30" s="2">
        <v>4067</v>
      </c>
      <c r="Z30" s="2">
        <v>0</v>
      </c>
      <c r="AA30" s="1">
        <f t="shared" si="12"/>
        <v>27083</v>
      </c>
      <c r="AB30" s="12">
        <f t="shared" si="12"/>
        <v>4333</v>
      </c>
      <c r="AC30" s="19">
        <f>AA30+AB30</f>
        <v>31416</v>
      </c>
      <c r="AE30" s="3" t="s">
        <v>15</v>
      </c>
      <c r="AF30" s="2">
        <f t="shared" si="13"/>
        <v>3075.4905378486055</v>
      </c>
      <c r="AG30" s="2">
        <f t="shared" si="13"/>
        <v>3342.4057971014495</v>
      </c>
      <c r="AH30" s="2">
        <f t="shared" si="13"/>
        <v>2586.3595839524519</v>
      </c>
      <c r="AI30" s="2">
        <f t="shared" si="13"/>
        <v>2862.6003770028274</v>
      </c>
      <c r="AJ30" s="2" t="str">
        <f t="shared" si="13"/>
        <v>N.A.</v>
      </c>
      <c r="AK30" s="2">
        <f t="shared" si="13"/>
        <v>6510.944842105263</v>
      </c>
      <c r="AL30" s="2">
        <f t="shared" si="13"/>
        <v>877.29291831778073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1319.4299006757005</v>
      </c>
      <c r="AQ30" s="17">
        <f t="shared" si="13"/>
        <v>4961.6549734594964</v>
      </c>
      <c r="AR30" s="13">
        <f t="shared" si="13"/>
        <v>1821.7777883880824</v>
      </c>
    </row>
    <row r="31" spans="1:44" ht="15" customHeight="1" thickBot="1" x14ac:dyDescent="0.3">
      <c r="A31" s="4" t="s">
        <v>16</v>
      </c>
      <c r="B31" s="2">
        <v>311539959.99999958</v>
      </c>
      <c r="C31" s="2">
        <v>869681808.00000012</v>
      </c>
      <c r="D31" s="2">
        <v>131033196.99999993</v>
      </c>
      <c r="E31" s="2">
        <v>10209788.999999998</v>
      </c>
      <c r="F31" s="2">
        <v>70587893.999999985</v>
      </c>
      <c r="G31" s="2">
        <v>221350083.99999994</v>
      </c>
      <c r="H31" s="2">
        <v>146910850.99999991</v>
      </c>
      <c r="I31" s="2">
        <v>105225008.99999997</v>
      </c>
      <c r="J31" s="2">
        <v>0</v>
      </c>
      <c r="K31" s="2"/>
      <c r="L31" s="1">
        <f t="shared" ref="L31" si="14">B31+D31+F31+H31+J31</f>
        <v>660071901.9999994</v>
      </c>
      <c r="M31" s="12">
        <f t="shared" ref="M31" si="15">C31+E31+G31+I31+K31</f>
        <v>1206466690</v>
      </c>
      <c r="N31" s="19">
        <f>L31+M31</f>
        <v>1866538591.9999995</v>
      </c>
      <c r="P31" s="4" t="s">
        <v>16</v>
      </c>
      <c r="Q31" s="2">
        <v>72048</v>
      </c>
      <c r="R31" s="2">
        <v>137026</v>
      </c>
      <c r="S31" s="2">
        <v>21375</v>
      </c>
      <c r="T31" s="2">
        <v>2280</v>
      </c>
      <c r="U31" s="2">
        <v>9896</v>
      </c>
      <c r="V31" s="2">
        <v>14416</v>
      </c>
      <c r="W31" s="2">
        <v>42671</v>
      </c>
      <c r="X31" s="2">
        <v>11156</v>
      </c>
      <c r="Y31" s="2">
        <v>11445</v>
      </c>
      <c r="Z31" s="2">
        <v>0</v>
      </c>
      <c r="AA31" s="1">
        <f t="shared" ref="AA31" si="16">Q31+S31+U31+W31+Y31</f>
        <v>157435</v>
      </c>
      <c r="AB31" s="12">
        <f t="shared" ref="AB31" si="17">R31+T31+V31+X31+Z31</f>
        <v>164878</v>
      </c>
      <c r="AC31" s="13">
        <f>AA31+AB31</f>
        <v>322313</v>
      </c>
      <c r="AE31" s="4" t="s">
        <v>16</v>
      </c>
      <c r="AF31" s="2">
        <f t="shared" ref="AF31:AO31" si="18">IFERROR(B31/Q31, "N.A.")</f>
        <v>4324.061181434593</v>
      </c>
      <c r="AG31" s="2">
        <f t="shared" si="18"/>
        <v>6346.8378847809918</v>
      </c>
      <c r="AH31" s="2">
        <f t="shared" si="18"/>
        <v>6130.2080467836222</v>
      </c>
      <c r="AI31" s="2">
        <f t="shared" si="18"/>
        <v>4477.9776315789468</v>
      </c>
      <c r="AJ31" s="2">
        <f t="shared" si="18"/>
        <v>7132.9723120452691</v>
      </c>
      <c r="AK31" s="2">
        <f t="shared" si="18"/>
        <v>15354.473085460595</v>
      </c>
      <c r="AL31" s="2">
        <f t="shared" si="18"/>
        <v>3442.8734034824565</v>
      </c>
      <c r="AM31" s="2">
        <f t="shared" si="18"/>
        <v>9432.1449444245227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4192.6630164829894</v>
      </c>
      <c r="AQ31" s="17">
        <f t="shared" ref="AQ31" si="20">IFERROR(M31/AB31, "N.A.")</f>
        <v>7317.3297225827582</v>
      </c>
      <c r="AR31" s="13">
        <f t="shared" ref="AR31" si="21">IFERROR(N31/AC31, "N.A.")</f>
        <v>5791.0744897041059</v>
      </c>
    </row>
    <row r="32" spans="1:44" ht="15" customHeight="1" thickBot="1" x14ac:dyDescent="0.3">
      <c r="A32" s="5" t="s">
        <v>0</v>
      </c>
      <c r="B32" s="47">
        <f>B31+C31</f>
        <v>1181221767.9999998</v>
      </c>
      <c r="C32" s="48"/>
      <c r="D32" s="47">
        <f>D31+E31</f>
        <v>141242985.99999991</v>
      </c>
      <c r="E32" s="48"/>
      <c r="F32" s="47">
        <f>F31+G31</f>
        <v>291937977.99999994</v>
      </c>
      <c r="G32" s="48"/>
      <c r="H32" s="47">
        <f>H31+I31</f>
        <v>252135859.99999988</v>
      </c>
      <c r="I32" s="48"/>
      <c r="J32" s="47">
        <f>J31+K31</f>
        <v>0</v>
      </c>
      <c r="K32" s="48"/>
      <c r="L32" s="47">
        <f>L31+M31</f>
        <v>1866538591.9999995</v>
      </c>
      <c r="M32" s="51"/>
      <c r="N32" s="20">
        <f>B32+D32+F32+H32+J32</f>
        <v>1866538591.9999995</v>
      </c>
      <c r="P32" s="5" t="s">
        <v>0</v>
      </c>
      <c r="Q32" s="47">
        <f>Q31+R31</f>
        <v>209074</v>
      </c>
      <c r="R32" s="48"/>
      <c r="S32" s="47">
        <f>S31+T31</f>
        <v>23655</v>
      </c>
      <c r="T32" s="48"/>
      <c r="U32" s="47">
        <f>U31+V31</f>
        <v>24312</v>
      </c>
      <c r="V32" s="48"/>
      <c r="W32" s="47">
        <f>W31+X31</f>
        <v>53827</v>
      </c>
      <c r="X32" s="48"/>
      <c r="Y32" s="47">
        <f>Y31+Z31</f>
        <v>11445</v>
      </c>
      <c r="Z32" s="48"/>
      <c r="AA32" s="47">
        <f>AA31+AB31</f>
        <v>322313</v>
      </c>
      <c r="AB32" s="48"/>
      <c r="AC32" s="21">
        <f>Q32+S32+U32+W32+Y32</f>
        <v>322313</v>
      </c>
      <c r="AE32" s="5" t="s">
        <v>0</v>
      </c>
      <c r="AF32" s="49">
        <f>IFERROR(B32/Q32,"N.A.")</f>
        <v>5649.7783942527512</v>
      </c>
      <c r="AG32" s="50"/>
      <c r="AH32" s="49">
        <f>IFERROR(D32/S32,"N.A.")</f>
        <v>5970.9569224265442</v>
      </c>
      <c r="AI32" s="50"/>
      <c r="AJ32" s="49">
        <f>IFERROR(F32/U32,"N.A.")</f>
        <v>12007.978693649224</v>
      </c>
      <c r="AK32" s="50"/>
      <c r="AL32" s="49">
        <f>IFERROR(H32/W32,"N.A.")</f>
        <v>4684.1893473535565</v>
      </c>
      <c r="AM32" s="50"/>
      <c r="AN32" s="49">
        <f>IFERROR(J32/Y32,"N.A.")</f>
        <v>0</v>
      </c>
      <c r="AO32" s="50"/>
      <c r="AP32" s="49">
        <f>IFERROR(L32/AA32,"N.A.")</f>
        <v>5791.0744897041059</v>
      </c>
      <c r="AQ32" s="50"/>
      <c r="AR32" s="18">
        <f>IFERROR(N32/AC32, "N.A.")</f>
        <v>5791.0744897041059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6797784.9999999972</v>
      </c>
      <c r="C39" s="2"/>
      <c r="D39" s="2">
        <v>2069159.9999999998</v>
      </c>
      <c r="E39" s="2"/>
      <c r="F39" s="2">
        <v>11437789.999999998</v>
      </c>
      <c r="G39" s="2"/>
      <c r="H39" s="2">
        <v>61105322.999999955</v>
      </c>
      <c r="I39" s="2"/>
      <c r="J39" s="2">
        <v>0</v>
      </c>
      <c r="K39" s="2"/>
      <c r="L39" s="1">
        <f t="shared" ref="L39:M42" si="22">B39+D39+F39+H39+J39</f>
        <v>81410057.99999994</v>
      </c>
      <c r="M39" s="12">
        <f t="shared" si="22"/>
        <v>0</v>
      </c>
      <c r="N39" s="13">
        <f>L39+M39</f>
        <v>81410057.99999994</v>
      </c>
      <c r="P39" s="3" t="s">
        <v>12</v>
      </c>
      <c r="Q39" s="2">
        <v>2876</v>
      </c>
      <c r="R39" s="2">
        <v>0</v>
      </c>
      <c r="S39" s="2">
        <v>739</v>
      </c>
      <c r="T39" s="2">
        <v>0</v>
      </c>
      <c r="U39" s="2">
        <v>2552</v>
      </c>
      <c r="V39" s="2">
        <v>0</v>
      </c>
      <c r="W39" s="2">
        <v>33959</v>
      </c>
      <c r="X39" s="2">
        <v>0</v>
      </c>
      <c r="Y39" s="2">
        <v>6867</v>
      </c>
      <c r="Z39" s="2">
        <v>0</v>
      </c>
      <c r="AA39" s="1">
        <f t="shared" ref="AA39:AB42" si="23">Q39+S39+U39+W39+Y39</f>
        <v>46993</v>
      </c>
      <c r="AB39" s="12">
        <f t="shared" si="23"/>
        <v>0</v>
      </c>
      <c r="AC39" s="13">
        <f>AA39+AB39</f>
        <v>46993</v>
      </c>
      <c r="AE39" s="3" t="s">
        <v>12</v>
      </c>
      <c r="AF39" s="2">
        <f t="shared" ref="AF39:AR42" si="24">IFERROR(B39/Q39, "N.A.")</f>
        <v>2363.6248261474261</v>
      </c>
      <c r="AG39" s="2" t="str">
        <f t="shared" si="24"/>
        <v>N.A.</v>
      </c>
      <c r="AH39" s="2">
        <f t="shared" si="24"/>
        <v>2799.9458728010823</v>
      </c>
      <c r="AI39" s="2" t="str">
        <f t="shared" si="24"/>
        <v>N.A.</v>
      </c>
      <c r="AJ39" s="2">
        <f t="shared" si="24"/>
        <v>4481.8926332288393</v>
      </c>
      <c r="AK39" s="2" t="str">
        <f t="shared" si="24"/>
        <v>N.A.</v>
      </c>
      <c r="AL39" s="2">
        <f t="shared" si="24"/>
        <v>1799.3852292470319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1732.3869086885268</v>
      </c>
      <c r="AQ39" s="17" t="str">
        <f t="shared" si="24"/>
        <v>N.A.</v>
      </c>
      <c r="AR39" s="13">
        <f t="shared" si="24"/>
        <v>1732.3869086885268</v>
      </c>
    </row>
    <row r="40" spans="1:44" ht="15" customHeight="1" thickBot="1" x14ac:dyDescent="0.3">
      <c r="A40" s="3" t="s">
        <v>13</v>
      </c>
      <c r="B40" s="2">
        <v>33805463.000000015</v>
      </c>
      <c r="C40" s="2">
        <v>6228745</v>
      </c>
      <c r="D40" s="2">
        <v>1746918</v>
      </c>
      <c r="E40" s="2"/>
      <c r="F40" s="2"/>
      <c r="G40" s="2"/>
      <c r="H40" s="2"/>
      <c r="I40" s="2"/>
      <c r="J40" s="2"/>
      <c r="K40" s="2"/>
      <c r="L40" s="1">
        <f t="shared" si="22"/>
        <v>35552381.000000015</v>
      </c>
      <c r="M40" s="12">
        <f t="shared" si="22"/>
        <v>6228745</v>
      </c>
      <c r="N40" s="13">
        <f>L40+M40</f>
        <v>41781126.000000015</v>
      </c>
      <c r="P40" s="3" t="s">
        <v>13</v>
      </c>
      <c r="Q40" s="2">
        <v>14938</v>
      </c>
      <c r="R40" s="2">
        <v>2275</v>
      </c>
      <c r="S40" s="2">
        <v>1120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16058</v>
      </c>
      <c r="AB40" s="12">
        <f t="shared" si="23"/>
        <v>2275</v>
      </c>
      <c r="AC40" s="13">
        <f>AA40+AB40</f>
        <v>18333</v>
      </c>
      <c r="AE40" s="3" t="s">
        <v>13</v>
      </c>
      <c r="AF40" s="2">
        <f t="shared" si="24"/>
        <v>2263.0514794483875</v>
      </c>
      <c r="AG40" s="2">
        <f t="shared" si="24"/>
        <v>2737.9098901098901</v>
      </c>
      <c r="AH40" s="2">
        <f t="shared" si="24"/>
        <v>1559.7482142857143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2213.9980694980704</v>
      </c>
      <c r="AQ40" s="17">
        <f t="shared" si="24"/>
        <v>2737.9098901098901</v>
      </c>
      <c r="AR40" s="13">
        <f t="shared" si="24"/>
        <v>2279.0119456717402</v>
      </c>
    </row>
    <row r="41" spans="1:44" ht="15" customHeight="1" thickBot="1" x14ac:dyDescent="0.3">
      <c r="A41" s="3" t="s">
        <v>14</v>
      </c>
      <c r="B41" s="2">
        <v>86257280.999999985</v>
      </c>
      <c r="C41" s="2">
        <v>415873214.00000036</v>
      </c>
      <c r="D41" s="2">
        <v>28042030.000000011</v>
      </c>
      <c r="E41" s="2">
        <v>1712225</v>
      </c>
      <c r="F41" s="2"/>
      <c r="G41" s="2">
        <v>24109270</v>
      </c>
      <c r="H41" s="2"/>
      <c r="I41" s="2">
        <v>56764859.999999985</v>
      </c>
      <c r="J41" s="2">
        <v>0</v>
      </c>
      <c r="K41" s="2"/>
      <c r="L41" s="1">
        <f t="shared" si="22"/>
        <v>114299311</v>
      </c>
      <c r="M41" s="12">
        <f t="shared" si="22"/>
        <v>498459569.00000036</v>
      </c>
      <c r="N41" s="13">
        <f>L41+M41</f>
        <v>612758880.00000036</v>
      </c>
      <c r="P41" s="3" t="s">
        <v>14</v>
      </c>
      <c r="Q41" s="2">
        <v>24214</v>
      </c>
      <c r="R41" s="2">
        <v>73365</v>
      </c>
      <c r="S41" s="2">
        <v>2726</v>
      </c>
      <c r="T41" s="2">
        <v>370</v>
      </c>
      <c r="U41" s="2">
        <v>0</v>
      </c>
      <c r="V41" s="2">
        <v>2815</v>
      </c>
      <c r="W41" s="2">
        <v>0</v>
      </c>
      <c r="X41" s="2">
        <v>6528</v>
      </c>
      <c r="Y41" s="2">
        <v>8924</v>
      </c>
      <c r="Z41" s="2">
        <v>0</v>
      </c>
      <c r="AA41" s="1">
        <f t="shared" si="23"/>
        <v>35864</v>
      </c>
      <c r="AB41" s="12">
        <f t="shared" si="23"/>
        <v>83078</v>
      </c>
      <c r="AC41" s="13">
        <f>AA41+AB41</f>
        <v>118942</v>
      </c>
      <c r="AE41" s="3" t="s">
        <v>14</v>
      </c>
      <c r="AF41" s="2">
        <f t="shared" si="24"/>
        <v>3562.2896258362925</v>
      </c>
      <c r="AG41" s="2">
        <f t="shared" si="24"/>
        <v>5668.5505895181677</v>
      </c>
      <c r="AH41" s="2">
        <f t="shared" si="24"/>
        <v>10286.878209831259</v>
      </c>
      <c r="AI41" s="2">
        <f t="shared" si="24"/>
        <v>4627.635135135135</v>
      </c>
      <c r="AJ41" s="2" t="str">
        <f t="shared" si="24"/>
        <v>N.A.</v>
      </c>
      <c r="AK41" s="2">
        <f t="shared" si="24"/>
        <v>8564.5719360568382</v>
      </c>
      <c r="AL41" s="2" t="str">
        <f t="shared" si="24"/>
        <v>N.A.</v>
      </c>
      <c r="AM41" s="2">
        <f t="shared" si="24"/>
        <v>8695.5974264705856</v>
      </c>
      <c r="AN41" s="2">
        <f t="shared" si="24"/>
        <v>0</v>
      </c>
      <c r="AO41" s="2" t="str">
        <f t="shared" si="24"/>
        <v>N.A.</v>
      </c>
      <c r="AP41" s="16">
        <f t="shared" si="24"/>
        <v>3187.0207171536917</v>
      </c>
      <c r="AQ41" s="17">
        <f t="shared" si="24"/>
        <v>5999.8985170562646</v>
      </c>
      <c r="AR41" s="13">
        <f t="shared" si="24"/>
        <v>5151.7452203595058</v>
      </c>
    </row>
    <row r="42" spans="1:44" ht="15" customHeight="1" thickBot="1" x14ac:dyDescent="0.3">
      <c r="A42" s="3" t="s">
        <v>15</v>
      </c>
      <c r="B42" s="2">
        <v>540940</v>
      </c>
      <c r="C42" s="2">
        <v>1707357.9999999998</v>
      </c>
      <c r="D42" s="2"/>
      <c r="E42" s="2"/>
      <c r="F42" s="2"/>
      <c r="G42" s="2">
        <v>431642</v>
      </c>
      <c r="H42" s="2">
        <v>398112.00000000006</v>
      </c>
      <c r="I42" s="2"/>
      <c r="J42" s="2">
        <v>0</v>
      </c>
      <c r="K42" s="2"/>
      <c r="L42" s="1">
        <f t="shared" si="22"/>
        <v>939052</v>
      </c>
      <c r="M42" s="12">
        <f t="shared" si="22"/>
        <v>2139000</v>
      </c>
      <c r="N42" s="13">
        <f>L42+M42</f>
        <v>3078052</v>
      </c>
      <c r="P42" s="3" t="s">
        <v>15</v>
      </c>
      <c r="Q42" s="2">
        <v>187</v>
      </c>
      <c r="R42" s="2">
        <v>411</v>
      </c>
      <c r="S42" s="2">
        <v>0</v>
      </c>
      <c r="T42" s="2">
        <v>0</v>
      </c>
      <c r="U42" s="2">
        <v>0</v>
      </c>
      <c r="V42" s="2">
        <v>74</v>
      </c>
      <c r="W42" s="2">
        <v>440</v>
      </c>
      <c r="X42" s="2">
        <v>0</v>
      </c>
      <c r="Y42" s="2">
        <v>1350</v>
      </c>
      <c r="Z42" s="2">
        <v>0</v>
      </c>
      <c r="AA42" s="1">
        <f t="shared" si="23"/>
        <v>1977</v>
      </c>
      <c r="AB42" s="12">
        <f t="shared" si="23"/>
        <v>485</v>
      </c>
      <c r="AC42" s="13">
        <f>AA42+AB42</f>
        <v>2462</v>
      </c>
      <c r="AE42" s="3" t="s">
        <v>15</v>
      </c>
      <c r="AF42" s="2">
        <f t="shared" si="24"/>
        <v>2892.7272727272725</v>
      </c>
      <c r="AG42" s="2">
        <f t="shared" si="24"/>
        <v>4154.1557177615568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5833</v>
      </c>
      <c r="AL42" s="2">
        <f t="shared" si="24"/>
        <v>904.80000000000018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474.98836621143147</v>
      </c>
      <c r="AQ42" s="17">
        <f t="shared" si="24"/>
        <v>4410.3092783505153</v>
      </c>
      <c r="AR42" s="13">
        <f t="shared" si="24"/>
        <v>1250.2242079610073</v>
      </c>
    </row>
    <row r="43" spans="1:44" ht="15" customHeight="1" thickBot="1" x14ac:dyDescent="0.3">
      <c r="A43" s="4" t="s">
        <v>16</v>
      </c>
      <c r="B43" s="2">
        <v>127401468.99999987</v>
      </c>
      <c r="C43" s="2">
        <v>423809316.99999964</v>
      </c>
      <c r="D43" s="2">
        <v>31858108.000000011</v>
      </c>
      <c r="E43" s="2">
        <v>1712225</v>
      </c>
      <c r="F43" s="2">
        <v>11437789.999999998</v>
      </c>
      <c r="G43" s="2">
        <v>24540912</v>
      </c>
      <c r="H43" s="2">
        <v>61503434.999999993</v>
      </c>
      <c r="I43" s="2">
        <v>56764859.999999985</v>
      </c>
      <c r="J43" s="2">
        <v>0</v>
      </c>
      <c r="K43" s="2"/>
      <c r="L43" s="1">
        <f t="shared" ref="L43" si="25">B43+D43+F43+H43+J43</f>
        <v>232200801.99999988</v>
      </c>
      <c r="M43" s="12">
        <f t="shared" ref="M43" si="26">C43+E43+G43+I43+K43</f>
        <v>506827313.99999964</v>
      </c>
      <c r="N43" s="19">
        <f>L43+M43</f>
        <v>739028115.99999952</v>
      </c>
      <c r="P43" s="4" t="s">
        <v>16</v>
      </c>
      <c r="Q43" s="2">
        <v>42215</v>
      </c>
      <c r="R43" s="2">
        <v>76051</v>
      </c>
      <c r="S43" s="2">
        <v>4585</v>
      </c>
      <c r="T43" s="2">
        <v>370</v>
      </c>
      <c r="U43" s="2">
        <v>2552</v>
      </c>
      <c r="V43" s="2">
        <v>2889</v>
      </c>
      <c r="W43" s="2">
        <v>34399</v>
      </c>
      <c r="X43" s="2">
        <v>6528</v>
      </c>
      <c r="Y43" s="2">
        <v>17141</v>
      </c>
      <c r="Z43" s="2">
        <v>0</v>
      </c>
      <c r="AA43" s="1">
        <f t="shared" ref="AA43" si="27">Q43+S43+U43+W43+Y43</f>
        <v>100892</v>
      </c>
      <c r="AB43" s="12">
        <f t="shared" ref="AB43" si="28">R43+T43+V43+X43+Z43</f>
        <v>85838</v>
      </c>
      <c r="AC43" s="19">
        <f>AA43+AB43</f>
        <v>186730</v>
      </c>
      <c r="AE43" s="4" t="s">
        <v>16</v>
      </c>
      <c r="AF43" s="2">
        <f t="shared" ref="AF43:AO43" si="29">IFERROR(B43/Q43, "N.A.")</f>
        <v>3017.9194362193502</v>
      </c>
      <c r="AG43" s="2">
        <f t="shared" si="29"/>
        <v>5572.6988073792536</v>
      </c>
      <c r="AH43" s="2">
        <f t="shared" si="29"/>
        <v>6948.3332606324993</v>
      </c>
      <c r="AI43" s="2">
        <f t="shared" si="29"/>
        <v>4627.635135135135</v>
      </c>
      <c r="AJ43" s="2">
        <f t="shared" si="29"/>
        <v>4481.8926332288393</v>
      </c>
      <c r="AK43" s="2">
        <f t="shared" si="29"/>
        <v>8494.604361370717</v>
      </c>
      <c r="AL43" s="2">
        <f t="shared" si="29"/>
        <v>1787.9425273990521</v>
      </c>
      <c r="AM43" s="2">
        <f t="shared" si="29"/>
        <v>8695.5974264705856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2301.4788288466862</v>
      </c>
      <c r="AQ43" s="17">
        <f t="shared" ref="AQ43" si="31">IFERROR(M43/AB43, "N.A.")</f>
        <v>5904.4632214170842</v>
      </c>
      <c r="AR43" s="13">
        <f t="shared" ref="AR43" si="32">IFERROR(N43/AC43, "N.A.")</f>
        <v>3957.7363894392947</v>
      </c>
    </row>
    <row r="44" spans="1:44" ht="15" customHeight="1" thickBot="1" x14ac:dyDescent="0.3">
      <c r="A44" s="5" t="s">
        <v>0</v>
      </c>
      <c r="B44" s="47">
        <f>B43+C43</f>
        <v>551210785.99999952</v>
      </c>
      <c r="C44" s="48"/>
      <c r="D44" s="47">
        <f>D43+E43</f>
        <v>33570333.000000015</v>
      </c>
      <c r="E44" s="48"/>
      <c r="F44" s="47">
        <f>F43+G43</f>
        <v>35978702</v>
      </c>
      <c r="G44" s="48"/>
      <c r="H44" s="47">
        <f>H43+I43</f>
        <v>118268294.99999997</v>
      </c>
      <c r="I44" s="48"/>
      <c r="J44" s="47">
        <f>J43+K43</f>
        <v>0</v>
      </c>
      <c r="K44" s="48"/>
      <c r="L44" s="47">
        <f>L43+M43</f>
        <v>739028115.99999952</v>
      </c>
      <c r="M44" s="51"/>
      <c r="N44" s="20">
        <f>B44+D44+F44+H44+J44</f>
        <v>739028115.99999952</v>
      </c>
      <c r="P44" s="5" t="s">
        <v>0</v>
      </c>
      <c r="Q44" s="47">
        <f>Q43+R43</f>
        <v>118266</v>
      </c>
      <c r="R44" s="48"/>
      <c r="S44" s="47">
        <f>S43+T43</f>
        <v>4955</v>
      </c>
      <c r="T44" s="48"/>
      <c r="U44" s="47">
        <f>U43+V43</f>
        <v>5441</v>
      </c>
      <c r="V44" s="48"/>
      <c r="W44" s="47">
        <f>W43+X43</f>
        <v>40927</v>
      </c>
      <c r="X44" s="48"/>
      <c r="Y44" s="47">
        <f>Y43+Z43</f>
        <v>17141</v>
      </c>
      <c r="Z44" s="48"/>
      <c r="AA44" s="47">
        <f>AA43+AB43</f>
        <v>186730</v>
      </c>
      <c r="AB44" s="51"/>
      <c r="AC44" s="20">
        <f>Q44+S44+U44+W44+Y44</f>
        <v>186730</v>
      </c>
      <c r="AE44" s="5" t="s">
        <v>0</v>
      </c>
      <c r="AF44" s="49">
        <f>IFERROR(B44/Q44,"N.A.")</f>
        <v>4660.7713628599895</v>
      </c>
      <c r="AG44" s="50"/>
      <c r="AH44" s="49">
        <f>IFERROR(D44/S44,"N.A.")</f>
        <v>6775.0419778002051</v>
      </c>
      <c r="AI44" s="50"/>
      <c r="AJ44" s="49">
        <f>IFERROR(F44/U44,"N.A.")</f>
        <v>6612.5164491821361</v>
      </c>
      <c r="AK44" s="50"/>
      <c r="AL44" s="49">
        <f>IFERROR(H44/W44,"N.A.")</f>
        <v>2889.7377037163724</v>
      </c>
      <c r="AM44" s="50"/>
      <c r="AN44" s="49">
        <f>IFERROR(J44/Y44,"N.A.")</f>
        <v>0</v>
      </c>
      <c r="AO44" s="50"/>
      <c r="AP44" s="49">
        <f>IFERROR(L44/AA44,"N.A.")</f>
        <v>3957.7363894392947</v>
      </c>
      <c r="AQ44" s="50"/>
      <c r="AR44" s="18">
        <f>IFERROR(N44/AC44, "N.A.")</f>
        <v>3957.7363894392947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15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6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7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8">
        <v>46003</v>
      </c>
    </row>
    <row r="9" spans="1:44" ht="15" customHeight="1" x14ac:dyDescent="0.25">
      <c r="A9" s="7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1021894.9999999999</v>
      </c>
      <c r="C15" s="2"/>
      <c r="D15" s="2">
        <v>493640</v>
      </c>
      <c r="E15" s="2"/>
      <c r="F15" s="2">
        <v>1885980</v>
      </c>
      <c r="G15" s="2"/>
      <c r="H15" s="2">
        <v>2769329.9999999991</v>
      </c>
      <c r="I15" s="2"/>
      <c r="J15" s="2">
        <v>0</v>
      </c>
      <c r="K15" s="2"/>
      <c r="L15" s="1">
        <f t="shared" ref="L15:M18" si="0">B15+D15+F15+H15+J15</f>
        <v>6170844.9999999991</v>
      </c>
      <c r="M15" s="12">
        <f t="shared" si="0"/>
        <v>0</v>
      </c>
      <c r="N15" s="13">
        <f>L15+M15</f>
        <v>6170844.9999999991</v>
      </c>
      <c r="P15" s="3" t="s">
        <v>12</v>
      </c>
      <c r="Q15" s="2">
        <v>431</v>
      </c>
      <c r="R15" s="2">
        <v>0</v>
      </c>
      <c r="S15" s="2">
        <v>254</v>
      </c>
      <c r="T15" s="2">
        <v>0</v>
      </c>
      <c r="U15" s="2">
        <v>353</v>
      </c>
      <c r="V15" s="2">
        <v>0</v>
      </c>
      <c r="W15" s="2">
        <v>2127</v>
      </c>
      <c r="X15" s="2">
        <v>0</v>
      </c>
      <c r="Y15" s="2">
        <v>349</v>
      </c>
      <c r="Z15" s="2">
        <v>0</v>
      </c>
      <c r="AA15" s="1">
        <f t="shared" ref="AA15:AB18" si="1">Q15+S15+U15+W15+Y15</f>
        <v>3514</v>
      </c>
      <c r="AB15" s="12">
        <f t="shared" si="1"/>
        <v>0</v>
      </c>
      <c r="AC15" s="13">
        <f>AA15+AB15</f>
        <v>3514</v>
      </c>
      <c r="AE15" s="3" t="s">
        <v>12</v>
      </c>
      <c r="AF15" s="2">
        <f t="shared" ref="AF15:AR18" si="2">IFERROR(B15/Q15, "N.A.")</f>
        <v>2370.9860788863107</v>
      </c>
      <c r="AG15" s="2" t="str">
        <f t="shared" si="2"/>
        <v>N.A.</v>
      </c>
      <c r="AH15" s="2">
        <f t="shared" si="2"/>
        <v>1943.4645669291338</v>
      </c>
      <c r="AI15" s="2" t="str">
        <f t="shared" si="2"/>
        <v>N.A.</v>
      </c>
      <c r="AJ15" s="2">
        <f t="shared" si="2"/>
        <v>5342.7195467422098</v>
      </c>
      <c r="AK15" s="2" t="str">
        <f t="shared" si="2"/>
        <v>N.A.</v>
      </c>
      <c r="AL15" s="2">
        <f t="shared" si="2"/>
        <v>1301.9887165021153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1756.0742743312462</v>
      </c>
      <c r="AQ15" s="17" t="str">
        <f t="shared" si="2"/>
        <v>N.A.</v>
      </c>
      <c r="AR15" s="13">
        <f t="shared" si="2"/>
        <v>1756.0742743312462</v>
      </c>
    </row>
    <row r="16" spans="1:44" ht="15" customHeight="1" thickBot="1" x14ac:dyDescent="0.3">
      <c r="A16" s="3" t="s">
        <v>13</v>
      </c>
      <c r="B16" s="2">
        <v>543225</v>
      </c>
      <c r="C16" s="2">
        <v>235200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543225</v>
      </c>
      <c r="M16" s="12">
        <f t="shared" si="0"/>
        <v>235200</v>
      </c>
      <c r="N16" s="13">
        <f>L16+M16</f>
        <v>778425</v>
      </c>
      <c r="P16" s="3" t="s">
        <v>13</v>
      </c>
      <c r="Q16" s="2">
        <v>491</v>
      </c>
      <c r="R16" s="2">
        <v>147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491</v>
      </c>
      <c r="AB16" s="12">
        <f t="shared" si="1"/>
        <v>147</v>
      </c>
      <c r="AC16" s="13">
        <f>AA16+AB16</f>
        <v>638</v>
      </c>
      <c r="AE16" s="3" t="s">
        <v>13</v>
      </c>
      <c r="AF16" s="2">
        <f t="shared" si="2"/>
        <v>1106.3645621181263</v>
      </c>
      <c r="AG16" s="2">
        <f t="shared" si="2"/>
        <v>1600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1106.3645621181263</v>
      </c>
      <c r="AQ16" s="17">
        <f t="shared" si="2"/>
        <v>1600</v>
      </c>
      <c r="AR16" s="13">
        <f t="shared" si="2"/>
        <v>1220.101880877743</v>
      </c>
    </row>
    <row r="17" spans="1:44" ht="15" customHeight="1" thickBot="1" x14ac:dyDescent="0.3">
      <c r="A17" s="3" t="s">
        <v>14</v>
      </c>
      <c r="B17" s="2">
        <v>4760410</v>
      </c>
      <c r="C17" s="2">
        <v>21512546.999999996</v>
      </c>
      <c r="D17" s="2">
        <v>158025</v>
      </c>
      <c r="E17" s="2">
        <v>148350</v>
      </c>
      <c r="F17" s="2"/>
      <c r="G17" s="2">
        <v>0</v>
      </c>
      <c r="H17" s="2"/>
      <c r="I17" s="2">
        <v>2364475</v>
      </c>
      <c r="J17" s="2">
        <v>0</v>
      </c>
      <c r="K17" s="2"/>
      <c r="L17" s="1">
        <f t="shared" si="0"/>
        <v>4918435</v>
      </c>
      <c r="M17" s="12">
        <f t="shared" si="0"/>
        <v>24025371.999999996</v>
      </c>
      <c r="N17" s="13">
        <f>L17+M17</f>
        <v>28943806.999999996</v>
      </c>
      <c r="P17" s="3" t="s">
        <v>14</v>
      </c>
      <c r="Q17" s="2">
        <v>1873</v>
      </c>
      <c r="R17" s="2">
        <v>4251</v>
      </c>
      <c r="S17" s="2">
        <v>147</v>
      </c>
      <c r="T17" s="2">
        <v>69</v>
      </c>
      <c r="U17" s="2">
        <v>0</v>
      </c>
      <c r="V17" s="2">
        <v>147</v>
      </c>
      <c r="W17" s="2">
        <v>0</v>
      </c>
      <c r="X17" s="2">
        <v>861</v>
      </c>
      <c r="Y17" s="2">
        <v>226</v>
      </c>
      <c r="Z17" s="2">
        <v>0</v>
      </c>
      <c r="AA17" s="1">
        <f t="shared" si="1"/>
        <v>2246</v>
      </c>
      <c r="AB17" s="12">
        <f t="shared" si="1"/>
        <v>5328</v>
      </c>
      <c r="AC17" s="13">
        <f>AA17+AB17</f>
        <v>7574</v>
      </c>
      <c r="AE17" s="3" t="s">
        <v>14</v>
      </c>
      <c r="AF17" s="2">
        <f t="shared" si="2"/>
        <v>2541.5963694607581</v>
      </c>
      <c r="AG17" s="2">
        <f t="shared" si="2"/>
        <v>5060.5850388143954</v>
      </c>
      <c r="AH17" s="2">
        <f t="shared" si="2"/>
        <v>1075</v>
      </c>
      <c r="AI17" s="2">
        <f t="shared" si="2"/>
        <v>2150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2746.1962833914054</v>
      </c>
      <c r="AN17" s="2">
        <f t="shared" si="2"/>
        <v>0</v>
      </c>
      <c r="AO17" s="2" t="str">
        <f t="shared" si="2"/>
        <v>N.A.</v>
      </c>
      <c r="AP17" s="16">
        <f t="shared" si="2"/>
        <v>2189.8642030276046</v>
      </c>
      <c r="AQ17" s="17">
        <f t="shared" si="2"/>
        <v>4509.2665165165154</v>
      </c>
      <c r="AR17" s="13">
        <f t="shared" si="2"/>
        <v>3821.4691048323207</v>
      </c>
    </row>
    <row r="18" spans="1:44" ht="15" customHeight="1" thickBot="1" x14ac:dyDescent="0.3">
      <c r="A18" s="3" t="s">
        <v>15</v>
      </c>
      <c r="B18" s="2">
        <v>747770</v>
      </c>
      <c r="C18" s="2">
        <v>2036996</v>
      </c>
      <c r="D18" s="2">
        <v>407640</v>
      </c>
      <c r="E18" s="2"/>
      <c r="F18" s="2"/>
      <c r="G18" s="2">
        <v>152219.99999999997</v>
      </c>
      <c r="H18" s="2">
        <v>755617.99999999965</v>
      </c>
      <c r="I18" s="2"/>
      <c r="J18" s="2">
        <v>0</v>
      </c>
      <c r="K18" s="2"/>
      <c r="L18" s="1">
        <f t="shared" si="0"/>
        <v>1911027.9999999995</v>
      </c>
      <c r="M18" s="12">
        <f t="shared" si="0"/>
        <v>2189216</v>
      </c>
      <c r="N18" s="13">
        <f>L18+M18</f>
        <v>4100243.9999999995</v>
      </c>
      <c r="P18" s="3" t="s">
        <v>15</v>
      </c>
      <c r="Q18" s="2">
        <v>450</v>
      </c>
      <c r="R18" s="2">
        <v>548</v>
      </c>
      <c r="S18" s="2">
        <v>158</v>
      </c>
      <c r="T18" s="2">
        <v>0</v>
      </c>
      <c r="U18" s="2">
        <v>0</v>
      </c>
      <c r="V18" s="2">
        <v>195</v>
      </c>
      <c r="W18" s="2">
        <v>3718</v>
      </c>
      <c r="X18" s="2">
        <v>0</v>
      </c>
      <c r="Y18" s="2">
        <v>1509</v>
      </c>
      <c r="Z18" s="2">
        <v>0</v>
      </c>
      <c r="AA18" s="1">
        <f t="shared" si="1"/>
        <v>5835</v>
      </c>
      <c r="AB18" s="12">
        <f t="shared" si="1"/>
        <v>743</v>
      </c>
      <c r="AC18" s="19">
        <f>AA18+AB18</f>
        <v>6578</v>
      </c>
      <c r="AE18" s="3" t="s">
        <v>15</v>
      </c>
      <c r="AF18" s="2">
        <f t="shared" si="2"/>
        <v>1661.7111111111112</v>
      </c>
      <c r="AG18" s="2">
        <f t="shared" si="2"/>
        <v>3717.1459854014597</v>
      </c>
      <c r="AH18" s="2">
        <f t="shared" si="2"/>
        <v>2580</v>
      </c>
      <c r="AI18" s="2" t="str">
        <f t="shared" si="2"/>
        <v>N.A.</v>
      </c>
      <c r="AJ18" s="2" t="str">
        <f t="shared" si="2"/>
        <v>N.A.</v>
      </c>
      <c r="AK18" s="2">
        <f t="shared" si="2"/>
        <v>780.61538461538441</v>
      </c>
      <c r="AL18" s="2">
        <f t="shared" si="2"/>
        <v>203.23238300161367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327.5112253641816</v>
      </c>
      <c r="AQ18" s="17">
        <f t="shared" si="2"/>
        <v>2946.4549125168237</v>
      </c>
      <c r="AR18" s="13">
        <f t="shared" si="2"/>
        <v>623.3268470659774</v>
      </c>
    </row>
    <row r="19" spans="1:44" ht="15" customHeight="1" thickBot="1" x14ac:dyDescent="0.3">
      <c r="A19" s="4" t="s">
        <v>16</v>
      </c>
      <c r="B19" s="2">
        <v>7073300</v>
      </c>
      <c r="C19" s="2">
        <v>23784742.999999996</v>
      </c>
      <c r="D19" s="2">
        <v>1059305</v>
      </c>
      <c r="E19" s="2">
        <v>148350</v>
      </c>
      <c r="F19" s="2">
        <v>1885980</v>
      </c>
      <c r="G19" s="2">
        <v>152220</v>
      </c>
      <c r="H19" s="2">
        <v>3524948.0000000009</v>
      </c>
      <c r="I19" s="2">
        <v>2364475</v>
      </c>
      <c r="J19" s="2">
        <v>0</v>
      </c>
      <c r="K19" s="2"/>
      <c r="L19" s="1">
        <f t="shared" ref="L19" si="3">B19+D19+F19+H19+J19</f>
        <v>13543533</v>
      </c>
      <c r="M19" s="12">
        <f t="shared" ref="M19" si="4">C19+E19+G19+I19+K19</f>
        <v>26449787.999999996</v>
      </c>
      <c r="N19" s="19">
        <f>L19+M19</f>
        <v>39993321</v>
      </c>
      <c r="P19" s="4" t="s">
        <v>16</v>
      </c>
      <c r="Q19" s="2">
        <v>3245</v>
      </c>
      <c r="R19" s="2">
        <v>4946</v>
      </c>
      <c r="S19" s="2">
        <v>559</v>
      </c>
      <c r="T19" s="2">
        <v>69</v>
      </c>
      <c r="U19" s="2">
        <v>353</v>
      </c>
      <c r="V19" s="2">
        <v>342</v>
      </c>
      <c r="W19" s="2">
        <v>5845</v>
      </c>
      <c r="X19" s="2">
        <v>861</v>
      </c>
      <c r="Y19" s="2">
        <v>2084</v>
      </c>
      <c r="Z19" s="2">
        <v>0</v>
      </c>
      <c r="AA19" s="1">
        <f t="shared" ref="AA19" si="5">Q19+S19+U19+W19+Y19</f>
        <v>12086</v>
      </c>
      <c r="AB19" s="12">
        <f t="shared" ref="AB19" si="6">R19+T19+V19+X19+Z19</f>
        <v>6218</v>
      </c>
      <c r="AC19" s="13">
        <f>AA19+AB19</f>
        <v>18304</v>
      </c>
      <c r="AE19" s="4" t="s">
        <v>16</v>
      </c>
      <c r="AF19" s="2">
        <f t="shared" ref="AF19:AO19" si="7">IFERROR(B19/Q19, "N.A.")</f>
        <v>2179.7534668721109</v>
      </c>
      <c r="AG19" s="2">
        <f t="shared" si="7"/>
        <v>4808.8845531742818</v>
      </c>
      <c r="AH19" s="2">
        <f t="shared" si="7"/>
        <v>1895</v>
      </c>
      <c r="AI19" s="2">
        <f t="shared" si="7"/>
        <v>2150</v>
      </c>
      <c r="AJ19" s="2">
        <f t="shared" si="7"/>
        <v>5342.7195467422098</v>
      </c>
      <c r="AK19" s="2">
        <f t="shared" si="7"/>
        <v>445.08771929824559</v>
      </c>
      <c r="AL19" s="2">
        <f t="shared" si="7"/>
        <v>603.07065868263487</v>
      </c>
      <c r="AM19" s="2">
        <f t="shared" si="7"/>
        <v>2746.1962833914054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1120.5968062220752</v>
      </c>
      <c r="AQ19" s="17">
        <f t="shared" ref="AQ19" si="9">IFERROR(M19/AB19, "N.A.")</f>
        <v>4253.7452557092311</v>
      </c>
      <c r="AR19" s="13">
        <f t="shared" ref="AR19" si="10">IFERROR(N19/AC19, "N.A.")</f>
        <v>2184.9497923951049</v>
      </c>
    </row>
    <row r="20" spans="1:44" ht="15" customHeight="1" thickBot="1" x14ac:dyDescent="0.3">
      <c r="A20" s="5" t="s">
        <v>0</v>
      </c>
      <c r="B20" s="47">
        <f>B19+C19</f>
        <v>30858042.999999996</v>
      </c>
      <c r="C20" s="48"/>
      <c r="D20" s="47">
        <f>D19+E19</f>
        <v>1207655</v>
      </c>
      <c r="E20" s="48"/>
      <c r="F20" s="47">
        <f>F19+G19</f>
        <v>2038200</v>
      </c>
      <c r="G20" s="48"/>
      <c r="H20" s="47">
        <f>H19+I19</f>
        <v>5889423.0000000009</v>
      </c>
      <c r="I20" s="48"/>
      <c r="J20" s="47">
        <f>J19+K19</f>
        <v>0</v>
      </c>
      <c r="K20" s="48"/>
      <c r="L20" s="47">
        <f>L19+M19</f>
        <v>39993321</v>
      </c>
      <c r="M20" s="51"/>
      <c r="N20" s="20">
        <f>B20+D20+F20+H20+J20</f>
        <v>39993321</v>
      </c>
      <c r="P20" s="5" t="s">
        <v>0</v>
      </c>
      <c r="Q20" s="47">
        <f>Q19+R19</f>
        <v>8191</v>
      </c>
      <c r="R20" s="48"/>
      <c r="S20" s="47">
        <f>S19+T19</f>
        <v>628</v>
      </c>
      <c r="T20" s="48"/>
      <c r="U20" s="47">
        <f>U19+V19</f>
        <v>695</v>
      </c>
      <c r="V20" s="48"/>
      <c r="W20" s="47">
        <f>W19+X19</f>
        <v>6706</v>
      </c>
      <c r="X20" s="48"/>
      <c r="Y20" s="47">
        <f>Y19+Z19</f>
        <v>2084</v>
      </c>
      <c r="Z20" s="48"/>
      <c r="AA20" s="47">
        <f>AA19+AB19</f>
        <v>18304</v>
      </c>
      <c r="AB20" s="48"/>
      <c r="AC20" s="21">
        <f>Q20+S20+U20+W20+Y20</f>
        <v>18304</v>
      </c>
      <c r="AE20" s="5" t="s">
        <v>0</v>
      </c>
      <c r="AF20" s="49">
        <f>IFERROR(B20/Q20,"N.A.")</f>
        <v>3767.3108289586125</v>
      </c>
      <c r="AG20" s="50"/>
      <c r="AH20" s="49">
        <f>IFERROR(D20/S20,"N.A.")</f>
        <v>1923.0175159235669</v>
      </c>
      <c r="AI20" s="50"/>
      <c r="AJ20" s="49">
        <f>IFERROR(F20/U20,"N.A.")</f>
        <v>2932.6618705035971</v>
      </c>
      <c r="AK20" s="50"/>
      <c r="AL20" s="49">
        <f>IFERROR(H20/W20,"N.A.")</f>
        <v>878.231881896809</v>
      </c>
      <c r="AM20" s="50"/>
      <c r="AN20" s="49">
        <f>IFERROR(J20/Y20,"N.A.")</f>
        <v>0</v>
      </c>
      <c r="AO20" s="50"/>
      <c r="AP20" s="49">
        <f>IFERROR(L20/AA20,"N.A.")</f>
        <v>2184.9497923951049</v>
      </c>
      <c r="AQ20" s="50"/>
      <c r="AR20" s="18">
        <f>IFERROR(N20/AC20, "N.A.")</f>
        <v>2184.9497923951049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1021894.9999999999</v>
      </c>
      <c r="C27" s="2"/>
      <c r="D27" s="2">
        <v>493640</v>
      </c>
      <c r="E27" s="2"/>
      <c r="F27" s="2">
        <v>1885980</v>
      </c>
      <c r="G27" s="2"/>
      <c r="H27" s="2">
        <v>2364025.9999999995</v>
      </c>
      <c r="I27" s="2"/>
      <c r="J27" s="2">
        <v>0</v>
      </c>
      <c r="K27" s="2"/>
      <c r="L27" s="1">
        <f t="shared" ref="L27:M30" si="11">B27+D27+F27+H27+J27</f>
        <v>5765541</v>
      </c>
      <c r="M27" s="12">
        <f t="shared" si="11"/>
        <v>0</v>
      </c>
      <c r="N27" s="13">
        <f>L27+M27</f>
        <v>5765541</v>
      </c>
      <c r="P27" s="3" t="s">
        <v>12</v>
      </c>
      <c r="Q27" s="2">
        <v>431</v>
      </c>
      <c r="R27" s="2">
        <v>0</v>
      </c>
      <c r="S27" s="2">
        <v>254</v>
      </c>
      <c r="T27" s="2">
        <v>0</v>
      </c>
      <c r="U27" s="2">
        <v>353</v>
      </c>
      <c r="V27" s="2">
        <v>0</v>
      </c>
      <c r="W27" s="2">
        <v>907</v>
      </c>
      <c r="X27" s="2">
        <v>0</v>
      </c>
      <c r="Y27" s="2">
        <v>68</v>
      </c>
      <c r="Z27" s="2">
        <v>0</v>
      </c>
      <c r="AA27" s="1">
        <f t="shared" ref="AA27:AB30" si="12">Q27+S27+U27+W27+Y27</f>
        <v>2013</v>
      </c>
      <c r="AB27" s="12">
        <f t="shared" si="12"/>
        <v>0</v>
      </c>
      <c r="AC27" s="13">
        <f>AA27+AB27</f>
        <v>2013</v>
      </c>
      <c r="AE27" s="3" t="s">
        <v>12</v>
      </c>
      <c r="AF27" s="2">
        <f t="shared" ref="AF27:AR30" si="13">IFERROR(B27/Q27, "N.A.")</f>
        <v>2370.9860788863107</v>
      </c>
      <c r="AG27" s="2" t="str">
        <f t="shared" si="13"/>
        <v>N.A.</v>
      </c>
      <c r="AH27" s="2">
        <f t="shared" si="13"/>
        <v>1943.4645669291338</v>
      </c>
      <c r="AI27" s="2" t="str">
        <f t="shared" si="13"/>
        <v>N.A.</v>
      </c>
      <c r="AJ27" s="2">
        <f t="shared" si="13"/>
        <v>5342.7195467422098</v>
      </c>
      <c r="AK27" s="2" t="str">
        <f t="shared" si="13"/>
        <v>N.A.</v>
      </c>
      <c r="AL27" s="2">
        <f t="shared" si="13"/>
        <v>2606.4233737596469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2864.1535022354697</v>
      </c>
      <c r="AQ27" s="17" t="str">
        <f t="shared" si="13"/>
        <v>N.A.</v>
      </c>
      <c r="AR27" s="13">
        <f t="shared" si="13"/>
        <v>2864.1535022354697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3598045</v>
      </c>
      <c r="C29" s="2">
        <v>10292757.000000004</v>
      </c>
      <c r="D29" s="2">
        <v>158025</v>
      </c>
      <c r="E29" s="2">
        <v>148350</v>
      </c>
      <c r="F29" s="2"/>
      <c r="G29" s="2">
        <v>0</v>
      </c>
      <c r="H29" s="2"/>
      <c r="I29" s="2">
        <v>1303890</v>
      </c>
      <c r="J29" s="2">
        <v>0</v>
      </c>
      <c r="K29" s="2"/>
      <c r="L29" s="1">
        <f t="shared" si="11"/>
        <v>3756070</v>
      </c>
      <c r="M29" s="12">
        <f t="shared" si="11"/>
        <v>11744997.000000004</v>
      </c>
      <c r="N29" s="13">
        <f>L29+M29</f>
        <v>15501067.000000004</v>
      </c>
      <c r="P29" s="3" t="s">
        <v>14</v>
      </c>
      <c r="Q29" s="2">
        <v>1214</v>
      </c>
      <c r="R29" s="2">
        <v>2203</v>
      </c>
      <c r="S29" s="2">
        <v>147</v>
      </c>
      <c r="T29" s="2">
        <v>69</v>
      </c>
      <c r="U29" s="2">
        <v>0</v>
      </c>
      <c r="V29" s="2">
        <v>147</v>
      </c>
      <c r="W29" s="2">
        <v>0</v>
      </c>
      <c r="X29" s="2">
        <v>441</v>
      </c>
      <c r="Y29" s="2">
        <v>79</v>
      </c>
      <c r="Z29" s="2">
        <v>0</v>
      </c>
      <c r="AA29" s="1">
        <f t="shared" si="12"/>
        <v>1440</v>
      </c>
      <c r="AB29" s="12">
        <f t="shared" si="12"/>
        <v>2860</v>
      </c>
      <c r="AC29" s="13">
        <f>AA29+AB29</f>
        <v>4300</v>
      </c>
      <c r="AE29" s="3" t="s">
        <v>14</v>
      </c>
      <c r="AF29" s="2">
        <f t="shared" si="13"/>
        <v>2963.7932454695224</v>
      </c>
      <c r="AG29" s="2">
        <f t="shared" si="13"/>
        <v>4672.1547889241956</v>
      </c>
      <c r="AH29" s="2">
        <f t="shared" si="13"/>
        <v>1075</v>
      </c>
      <c r="AI29" s="2">
        <f t="shared" si="13"/>
        <v>2150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>
        <f t="shared" si="13"/>
        <v>2956.6666666666665</v>
      </c>
      <c r="AN29" s="2">
        <f t="shared" si="13"/>
        <v>0</v>
      </c>
      <c r="AO29" s="2" t="str">
        <f t="shared" si="13"/>
        <v>N.A.</v>
      </c>
      <c r="AP29" s="16">
        <f t="shared" si="13"/>
        <v>2608.3819444444443</v>
      </c>
      <c r="AQ29" s="17">
        <f t="shared" si="13"/>
        <v>4106.6423076923093</v>
      </c>
      <c r="AR29" s="13">
        <f t="shared" si="13"/>
        <v>3604.8993023255821</v>
      </c>
    </row>
    <row r="30" spans="1:44" ht="15" customHeight="1" thickBot="1" x14ac:dyDescent="0.3">
      <c r="A30" s="3" t="s">
        <v>15</v>
      </c>
      <c r="B30" s="2">
        <v>718530</v>
      </c>
      <c r="C30" s="2">
        <v>329638</v>
      </c>
      <c r="D30" s="2">
        <v>407640</v>
      </c>
      <c r="E30" s="2"/>
      <c r="F30" s="2"/>
      <c r="G30" s="2">
        <v>152219.99999999997</v>
      </c>
      <c r="H30" s="2">
        <v>755617.99999999977</v>
      </c>
      <c r="I30" s="2"/>
      <c r="J30" s="2">
        <v>0</v>
      </c>
      <c r="K30" s="2"/>
      <c r="L30" s="1">
        <f t="shared" si="11"/>
        <v>1881787.9999999998</v>
      </c>
      <c r="M30" s="12">
        <f t="shared" si="11"/>
        <v>481858</v>
      </c>
      <c r="N30" s="13">
        <f>L30+M30</f>
        <v>2363646</v>
      </c>
      <c r="P30" s="3" t="s">
        <v>15</v>
      </c>
      <c r="Q30" s="2">
        <v>382</v>
      </c>
      <c r="R30" s="2">
        <v>137</v>
      </c>
      <c r="S30" s="2">
        <v>158</v>
      </c>
      <c r="T30" s="2">
        <v>0</v>
      </c>
      <c r="U30" s="2">
        <v>0</v>
      </c>
      <c r="V30" s="2">
        <v>195</v>
      </c>
      <c r="W30" s="2">
        <v>3650</v>
      </c>
      <c r="X30" s="2">
        <v>0</v>
      </c>
      <c r="Y30" s="2">
        <v>1283</v>
      </c>
      <c r="Z30" s="2">
        <v>0</v>
      </c>
      <c r="AA30" s="1">
        <f t="shared" si="12"/>
        <v>5473</v>
      </c>
      <c r="AB30" s="12">
        <f t="shared" si="12"/>
        <v>332</v>
      </c>
      <c r="AC30" s="19">
        <f>AA30+AB30</f>
        <v>5805</v>
      </c>
      <c r="AE30" s="3" t="s">
        <v>15</v>
      </c>
      <c r="AF30" s="2">
        <f t="shared" si="13"/>
        <v>1880.9685863874345</v>
      </c>
      <c r="AG30" s="2">
        <f t="shared" si="13"/>
        <v>2406.1167883211679</v>
      </c>
      <c r="AH30" s="2">
        <f t="shared" si="13"/>
        <v>2580</v>
      </c>
      <c r="AI30" s="2" t="str">
        <f t="shared" si="13"/>
        <v>N.A.</v>
      </c>
      <c r="AJ30" s="2" t="str">
        <f t="shared" si="13"/>
        <v>N.A.</v>
      </c>
      <c r="AK30" s="2">
        <f t="shared" si="13"/>
        <v>780.61538461538441</v>
      </c>
      <c r="AL30" s="2">
        <f t="shared" si="13"/>
        <v>207.01863013698625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343.83117120409275</v>
      </c>
      <c r="AQ30" s="17">
        <f t="shared" si="13"/>
        <v>1451.3795180722891</v>
      </c>
      <c r="AR30" s="13">
        <f t="shared" si="13"/>
        <v>407.17416020671834</v>
      </c>
    </row>
    <row r="31" spans="1:44" ht="15" customHeight="1" thickBot="1" x14ac:dyDescent="0.3">
      <c r="A31" s="4" t="s">
        <v>16</v>
      </c>
      <c r="B31" s="2">
        <v>5338470.0000000009</v>
      </c>
      <c r="C31" s="2">
        <v>10622395</v>
      </c>
      <c r="D31" s="2">
        <v>1059305</v>
      </c>
      <c r="E31" s="2">
        <v>148350</v>
      </c>
      <c r="F31" s="2">
        <v>1885980</v>
      </c>
      <c r="G31" s="2">
        <v>152220</v>
      </c>
      <c r="H31" s="2">
        <v>3119644</v>
      </c>
      <c r="I31" s="2">
        <v>1303890</v>
      </c>
      <c r="J31" s="2">
        <v>0</v>
      </c>
      <c r="K31" s="2"/>
      <c r="L31" s="1">
        <f t="shared" ref="L31" si="14">B31+D31+F31+H31+J31</f>
        <v>11403399</v>
      </c>
      <c r="M31" s="12">
        <f t="shared" ref="M31" si="15">C31+E31+G31+I31+K31</f>
        <v>12226855</v>
      </c>
      <c r="N31" s="19">
        <f>L31+M31</f>
        <v>23630254</v>
      </c>
      <c r="P31" s="4" t="s">
        <v>16</v>
      </c>
      <c r="Q31" s="2">
        <v>2027</v>
      </c>
      <c r="R31" s="2">
        <v>2340</v>
      </c>
      <c r="S31" s="2">
        <v>559</v>
      </c>
      <c r="T31" s="2">
        <v>69</v>
      </c>
      <c r="U31" s="2">
        <v>353</v>
      </c>
      <c r="V31" s="2">
        <v>342</v>
      </c>
      <c r="W31" s="2">
        <v>4557</v>
      </c>
      <c r="X31" s="2">
        <v>441</v>
      </c>
      <c r="Y31" s="2">
        <v>1430</v>
      </c>
      <c r="Z31" s="2">
        <v>0</v>
      </c>
      <c r="AA31" s="1">
        <f t="shared" ref="AA31" si="16">Q31+S31+U31+W31+Y31</f>
        <v>8926</v>
      </c>
      <c r="AB31" s="12">
        <f t="shared" ref="AB31" si="17">R31+T31+V31+X31+Z31</f>
        <v>3192</v>
      </c>
      <c r="AC31" s="13">
        <f>AA31+AB31</f>
        <v>12118</v>
      </c>
      <c r="AE31" s="4" t="s">
        <v>16</v>
      </c>
      <c r="AF31" s="2">
        <f t="shared" ref="AF31:AO31" si="18">IFERROR(B31/Q31, "N.A.")</f>
        <v>2633.6803157375434</v>
      </c>
      <c r="AG31" s="2">
        <f t="shared" si="18"/>
        <v>4539.485042735043</v>
      </c>
      <c r="AH31" s="2">
        <f t="shared" si="18"/>
        <v>1895</v>
      </c>
      <c r="AI31" s="2">
        <f t="shared" si="18"/>
        <v>2150</v>
      </c>
      <c r="AJ31" s="2">
        <f t="shared" si="18"/>
        <v>5342.7195467422098</v>
      </c>
      <c r="AK31" s="2">
        <f t="shared" si="18"/>
        <v>445.08771929824559</v>
      </c>
      <c r="AL31" s="2">
        <f t="shared" si="18"/>
        <v>684.58283958744789</v>
      </c>
      <c r="AM31" s="2">
        <f t="shared" si="18"/>
        <v>2956.6666666666665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1277.5486220031369</v>
      </c>
      <c r="AQ31" s="17">
        <f t="shared" ref="AQ31" si="20">IFERROR(M31/AB31, "N.A.")</f>
        <v>3830.46835839599</v>
      </c>
      <c r="AR31" s="13">
        <f t="shared" ref="AR31" si="21">IFERROR(N31/AC31, "N.A.")</f>
        <v>1950.0127083677176</v>
      </c>
    </row>
    <row r="32" spans="1:44" ht="15" customHeight="1" thickBot="1" x14ac:dyDescent="0.3">
      <c r="A32" s="5" t="s">
        <v>0</v>
      </c>
      <c r="B32" s="47">
        <f>B31+C31</f>
        <v>15960865</v>
      </c>
      <c r="C32" s="48"/>
      <c r="D32" s="47">
        <f>D31+E31</f>
        <v>1207655</v>
      </c>
      <c r="E32" s="48"/>
      <c r="F32" s="47">
        <f>F31+G31</f>
        <v>2038200</v>
      </c>
      <c r="G32" s="48"/>
      <c r="H32" s="47">
        <f>H31+I31</f>
        <v>4423534</v>
      </c>
      <c r="I32" s="48"/>
      <c r="J32" s="47">
        <f>J31+K31</f>
        <v>0</v>
      </c>
      <c r="K32" s="48"/>
      <c r="L32" s="47">
        <f>L31+M31</f>
        <v>23630254</v>
      </c>
      <c r="M32" s="51"/>
      <c r="N32" s="20">
        <f>B32+D32+F32+H32+J32</f>
        <v>23630254</v>
      </c>
      <c r="P32" s="5" t="s">
        <v>0</v>
      </c>
      <c r="Q32" s="47">
        <f>Q31+R31</f>
        <v>4367</v>
      </c>
      <c r="R32" s="48"/>
      <c r="S32" s="47">
        <f>S31+T31</f>
        <v>628</v>
      </c>
      <c r="T32" s="48"/>
      <c r="U32" s="47">
        <f>U31+V31</f>
        <v>695</v>
      </c>
      <c r="V32" s="48"/>
      <c r="W32" s="47">
        <f>W31+X31</f>
        <v>4998</v>
      </c>
      <c r="X32" s="48"/>
      <c r="Y32" s="47">
        <f>Y31+Z31</f>
        <v>1430</v>
      </c>
      <c r="Z32" s="48"/>
      <c r="AA32" s="47">
        <f>AA31+AB31</f>
        <v>12118</v>
      </c>
      <c r="AB32" s="48"/>
      <c r="AC32" s="21">
        <f>Q32+S32+U32+W32+Y32</f>
        <v>12118</v>
      </c>
      <c r="AE32" s="5" t="s">
        <v>0</v>
      </c>
      <c r="AF32" s="49">
        <f>IFERROR(B32/Q32,"N.A.")</f>
        <v>3654.8809251202197</v>
      </c>
      <c r="AG32" s="50"/>
      <c r="AH32" s="49">
        <f>IFERROR(D32/S32,"N.A.")</f>
        <v>1923.0175159235669</v>
      </c>
      <c r="AI32" s="50"/>
      <c r="AJ32" s="49">
        <f>IFERROR(F32/U32,"N.A.")</f>
        <v>2932.6618705035971</v>
      </c>
      <c r="AK32" s="50"/>
      <c r="AL32" s="49">
        <f>IFERROR(H32/W32,"N.A.")</f>
        <v>885.06082432973187</v>
      </c>
      <c r="AM32" s="50"/>
      <c r="AN32" s="49">
        <f>IFERROR(J32/Y32,"N.A.")</f>
        <v>0</v>
      </c>
      <c r="AO32" s="50"/>
      <c r="AP32" s="49">
        <f>IFERROR(L32/AA32,"N.A.")</f>
        <v>1950.0127083677176</v>
      </c>
      <c r="AQ32" s="50"/>
      <c r="AR32" s="18">
        <f>IFERROR(N32/AC32, "N.A.")</f>
        <v>1950.0127083677176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405304.00000000012</v>
      </c>
      <c r="I39" s="2"/>
      <c r="J39" s="2">
        <v>0</v>
      </c>
      <c r="K39" s="2"/>
      <c r="L39" s="1">
        <f t="shared" ref="L39:M42" si="22">B39+D39+F39+H39+J39</f>
        <v>405304.00000000012</v>
      </c>
      <c r="M39" s="12">
        <f t="shared" si="22"/>
        <v>0</v>
      </c>
      <c r="N39" s="13">
        <f>L39+M39</f>
        <v>405304.00000000012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1220</v>
      </c>
      <c r="X39" s="2">
        <v>0</v>
      </c>
      <c r="Y39" s="2">
        <v>281</v>
      </c>
      <c r="Z39" s="2">
        <v>0</v>
      </c>
      <c r="AA39" s="1">
        <f t="shared" ref="AA39:AB42" si="23">Q39+S39+U39+W39+Y39</f>
        <v>1501</v>
      </c>
      <c r="AB39" s="12">
        <f t="shared" si="23"/>
        <v>0</v>
      </c>
      <c r="AC39" s="13">
        <f>AA39+AB39</f>
        <v>1501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332.21639344262303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270.02265156562299</v>
      </c>
      <c r="AQ39" s="17" t="str">
        <f t="shared" si="24"/>
        <v>N.A.</v>
      </c>
      <c r="AR39" s="13">
        <f t="shared" si="24"/>
        <v>270.02265156562299</v>
      </c>
    </row>
    <row r="40" spans="1:44" ht="15" customHeight="1" thickBot="1" x14ac:dyDescent="0.3">
      <c r="A40" s="3" t="s">
        <v>13</v>
      </c>
      <c r="B40" s="2">
        <v>543225</v>
      </c>
      <c r="C40" s="2">
        <v>235200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543225</v>
      </c>
      <c r="M40" s="12">
        <f t="shared" si="22"/>
        <v>235200</v>
      </c>
      <c r="N40" s="13">
        <f>L40+M40</f>
        <v>778425</v>
      </c>
      <c r="P40" s="3" t="s">
        <v>13</v>
      </c>
      <c r="Q40" s="2">
        <v>491</v>
      </c>
      <c r="R40" s="2">
        <v>147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491</v>
      </c>
      <c r="AB40" s="12">
        <f t="shared" si="23"/>
        <v>147</v>
      </c>
      <c r="AC40" s="13">
        <f>AA40+AB40</f>
        <v>638</v>
      </c>
      <c r="AE40" s="3" t="s">
        <v>13</v>
      </c>
      <c r="AF40" s="2">
        <f t="shared" si="24"/>
        <v>1106.3645621181263</v>
      </c>
      <c r="AG40" s="2">
        <f t="shared" si="24"/>
        <v>1600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1106.3645621181263</v>
      </c>
      <c r="AQ40" s="17">
        <f t="shared" si="24"/>
        <v>1600</v>
      </c>
      <c r="AR40" s="13">
        <f t="shared" si="24"/>
        <v>1220.101880877743</v>
      </c>
    </row>
    <row r="41" spans="1:44" ht="15" customHeight="1" thickBot="1" x14ac:dyDescent="0.3">
      <c r="A41" s="3" t="s">
        <v>14</v>
      </c>
      <c r="B41" s="2">
        <v>1162365</v>
      </c>
      <c r="C41" s="2">
        <v>11219789.999999998</v>
      </c>
      <c r="D41" s="2"/>
      <c r="E41" s="2"/>
      <c r="F41" s="2"/>
      <c r="G41" s="2"/>
      <c r="H41" s="2"/>
      <c r="I41" s="2">
        <v>1060585</v>
      </c>
      <c r="J41" s="2">
        <v>0</v>
      </c>
      <c r="K41" s="2"/>
      <c r="L41" s="1">
        <f t="shared" si="22"/>
        <v>1162365</v>
      </c>
      <c r="M41" s="12">
        <f t="shared" si="22"/>
        <v>12280374.999999998</v>
      </c>
      <c r="N41" s="13">
        <f>L41+M41</f>
        <v>13442739.999999998</v>
      </c>
      <c r="P41" s="3" t="s">
        <v>14</v>
      </c>
      <c r="Q41" s="2">
        <v>659</v>
      </c>
      <c r="R41" s="2">
        <v>2048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420</v>
      </c>
      <c r="Y41" s="2">
        <v>147</v>
      </c>
      <c r="Z41" s="2">
        <v>0</v>
      </c>
      <c r="AA41" s="1">
        <f t="shared" si="23"/>
        <v>806</v>
      </c>
      <c r="AB41" s="12">
        <f t="shared" si="23"/>
        <v>2468</v>
      </c>
      <c r="AC41" s="13">
        <f>AA41+AB41</f>
        <v>3274</v>
      </c>
      <c r="AE41" s="3" t="s">
        <v>14</v>
      </c>
      <c r="AF41" s="2">
        <f t="shared" si="24"/>
        <v>1763.8315629742033</v>
      </c>
      <c r="AG41" s="2">
        <f t="shared" si="24"/>
        <v>5478.4130859374991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2525.2023809523807</v>
      </c>
      <c r="AN41" s="2">
        <f t="shared" si="24"/>
        <v>0</v>
      </c>
      <c r="AO41" s="2" t="str">
        <f t="shared" si="24"/>
        <v>N.A.</v>
      </c>
      <c r="AP41" s="16">
        <f t="shared" si="24"/>
        <v>1442.1401985111663</v>
      </c>
      <c r="AQ41" s="17">
        <f t="shared" si="24"/>
        <v>4975.8407617504045</v>
      </c>
      <c r="AR41" s="13">
        <f t="shared" si="24"/>
        <v>4105.9071472205251</v>
      </c>
    </row>
    <row r="42" spans="1:44" ht="15" customHeight="1" thickBot="1" x14ac:dyDescent="0.3">
      <c r="A42" s="3" t="s">
        <v>15</v>
      </c>
      <c r="B42" s="2">
        <v>29240</v>
      </c>
      <c r="C42" s="2">
        <v>1707357.9999999998</v>
      </c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29240</v>
      </c>
      <c r="M42" s="12">
        <f t="shared" si="22"/>
        <v>1707357.9999999998</v>
      </c>
      <c r="N42" s="13">
        <f>L42+M42</f>
        <v>1736597.9999999998</v>
      </c>
      <c r="P42" s="3" t="s">
        <v>15</v>
      </c>
      <c r="Q42" s="2">
        <v>68</v>
      </c>
      <c r="R42" s="2">
        <v>411</v>
      </c>
      <c r="S42" s="2">
        <v>0</v>
      </c>
      <c r="T42" s="2">
        <v>0</v>
      </c>
      <c r="U42" s="2">
        <v>0</v>
      </c>
      <c r="V42" s="2">
        <v>0</v>
      </c>
      <c r="W42" s="2">
        <v>68</v>
      </c>
      <c r="X42" s="2">
        <v>0</v>
      </c>
      <c r="Y42" s="2">
        <v>226</v>
      </c>
      <c r="Z42" s="2">
        <v>0</v>
      </c>
      <c r="AA42" s="1">
        <f t="shared" si="23"/>
        <v>362</v>
      </c>
      <c r="AB42" s="12">
        <f t="shared" si="23"/>
        <v>411</v>
      </c>
      <c r="AC42" s="13">
        <f>AA42+AB42</f>
        <v>773</v>
      </c>
      <c r="AE42" s="3" t="s">
        <v>15</v>
      </c>
      <c r="AF42" s="2">
        <f t="shared" si="24"/>
        <v>430</v>
      </c>
      <c r="AG42" s="2">
        <f t="shared" si="24"/>
        <v>4154.1557177615568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80.773480662983431</v>
      </c>
      <c r="AQ42" s="17">
        <f t="shared" si="24"/>
        <v>4154.1557177615568</v>
      </c>
      <c r="AR42" s="13">
        <f t="shared" si="24"/>
        <v>2246.5692108667527</v>
      </c>
    </row>
    <row r="43" spans="1:44" ht="15" customHeight="1" thickBot="1" x14ac:dyDescent="0.3">
      <c r="A43" s="4" t="s">
        <v>16</v>
      </c>
      <c r="B43" s="2">
        <v>1734830.0000000002</v>
      </c>
      <c r="C43" s="2">
        <v>13162348</v>
      </c>
      <c r="D43" s="2"/>
      <c r="E43" s="2"/>
      <c r="F43" s="2"/>
      <c r="G43" s="2"/>
      <c r="H43" s="2">
        <v>405303.99999999994</v>
      </c>
      <c r="I43" s="2">
        <v>1060585</v>
      </c>
      <c r="J43" s="2">
        <v>0</v>
      </c>
      <c r="K43" s="2"/>
      <c r="L43" s="1">
        <f t="shared" ref="L43" si="25">B43+D43+F43+H43+J43</f>
        <v>2140134</v>
      </c>
      <c r="M43" s="12">
        <f t="shared" ref="M43" si="26">C43+E43+G43+I43+K43</f>
        <v>14222933</v>
      </c>
      <c r="N43" s="19">
        <f>L43+M43</f>
        <v>16363067</v>
      </c>
      <c r="P43" s="4" t="s">
        <v>16</v>
      </c>
      <c r="Q43" s="2">
        <v>1218</v>
      </c>
      <c r="R43" s="2">
        <v>2606</v>
      </c>
      <c r="S43" s="2">
        <v>0</v>
      </c>
      <c r="T43" s="2">
        <v>0</v>
      </c>
      <c r="U43" s="2">
        <v>0</v>
      </c>
      <c r="V43" s="2">
        <v>0</v>
      </c>
      <c r="W43" s="2">
        <v>1288</v>
      </c>
      <c r="X43" s="2">
        <v>420</v>
      </c>
      <c r="Y43" s="2">
        <v>654</v>
      </c>
      <c r="Z43" s="2">
        <v>0</v>
      </c>
      <c r="AA43" s="1">
        <f t="shared" ref="AA43" si="27">Q43+S43+U43+W43+Y43</f>
        <v>3160</v>
      </c>
      <c r="AB43" s="12">
        <f t="shared" ref="AB43" si="28">R43+T43+V43+X43+Z43</f>
        <v>3026</v>
      </c>
      <c r="AC43" s="19">
        <f>AA43+AB43</f>
        <v>6186</v>
      </c>
      <c r="AE43" s="4" t="s">
        <v>16</v>
      </c>
      <c r="AF43" s="2">
        <f t="shared" ref="AF43:AO43" si="29">IFERROR(B43/Q43, "N.A.")</f>
        <v>1424.3267651888343</v>
      </c>
      <c r="AG43" s="2">
        <f t="shared" si="29"/>
        <v>5050.7858787413661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314.67701863354034</v>
      </c>
      <c r="AM43" s="2">
        <f t="shared" si="29"/>
        <v>2525.2023809523807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677.25759493670887</v>
      </c>
      <c r="AQ43" s="17">
        <f t="shared" ref="AQ43" si="31">IFERROR(M43/AB43, "N.A.")</f>
        <v>4700.2422339722407</v>
      </c>
      <c r="AR43" s="13">
        <f t="shared" ref="AR43" si="32">IFERROR(N43/AC43, "N.A.")</f>
        <v>2645.1773359198191</v>
      </c>
    </row>
    <row r="44" spans="1:44" ht="15" customHeight="1" thickBot="1" x14ac:dyDescent="0.3">
      <c r="A44" s="5" t="s">
        <v>0</v>
      </c>
      <c r="B44" s="47">
        <f>B43+C43</f>
        <v>14897178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1465889</v>
      </c>
      <c r="I44" s="48"/>
      <c r="J44" s="47">
        <f>J43+K43</f>
        <v>0</v>
      </c>
      <c r="K44" s="48"/>
      <c r="L44" s="47">
        <f>L43+M43</f>
        <v>16363067</v>
      </c>
      <c r="M44" s="51"/>
      <c r="N44" s="20">
        <f>B44+D44+F44+H44+J44</f>
        <v>16363067</v>
      </c>
      <c r="P44" s="5" t="s">
        <v>0</v>
      </c>
      <c r="Q44" s="47">
        <f>Q43+R43</f>
        <v>3824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1708</v>
      </c>
      <c r="X44" s="48"/>
      <c r="Y44" s="47">
        <f>Y43+Z43</f>
        <v>654</v>
      </c>
      <c r="Z44" s="48"/>
      <c r="AA44" s="47">
        <f>AA43+AB43</f>
        <v>6186</v>
      </c>
      <c r="AB44" s="51"/>
      <c r="AC44" s="20">
        <f>Q44+S44+U44+W44+Y44</f>
        <v>6186</v>
      </c>
      <c r="AE44" s="5" t="s">
        <v>0</v>
      </c>
      <c r="AF44" s="49">
        <f>IFERROR(B44/Q44,"N.A.")</f>
        <v>3895.7055439330543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>
        <f>IFERROR(H44/W44,"N.A.")</f>
        <v>858.24882903981268</v>
      </c>
      <c r="AM44" s="50"/>
      <c r="AN44" s="49">
        <f>IFERROR(J44/Y44,"N.A.")</f>
        <v>0</v>
      </c>
      <c r="AO44" s="50"/>
      <c r="AP44" s="49">
        <f>IFERROR(L44/AA44,"N.A.")</f>
        <v>2645.1773359198191</v>
      </c>
      <c r="AQ44" s="50"/>
      <c r="AR44" s="18">
        <f>IFERROR(N44/AC44, "N.A.")</f>
        <v>2645.1773359198191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1143800</v>
      </c>
      <c r="C15" s="2"/>
      <c r="D15" s="2">
        <v>5586000</v>
      </c>
      <c r="E15" s="2"/>
      <c r="F15" s="2">
        <v>1596000</v>
      </c>
      <c r="G15" s="2"/>
      <c r="H15" s="2">
        <v>2394000</v>
      </c>
      <c r="I15" s="2"/>
      <c r="J15" s="2"/>
      <c r="K15" s="2"/>
      <c r="L15" s="1">
        <f t="shared" ref="L15:M18" si="0">B15+D15+F15+H15+J15</f>
        <v>10719800</v>
      </c>
      <c r="M15" s="12">
        <f t="shared" si="0"/>
        <v>0</v>
      </c>
      <c r="N15" s="13">
        <f>L15+M15</f>
        <v>10719800</v>
      </c>
      <c r="P15" s="3" t="s">
        <v>12</v>
      </c>
      <c r="Q15" s="2">
        <v>266</v>
      </c>
      <c r="R15" s="2">
        <v>0</v>
      </c>
      <c r="S15" s="2">
        <v>798</v>
      </c>
      <c r="T15" s="2">
        <v>0</v>
      </c>
      <c r="U15" s="2">
        <v>266</v>
      </c>
      <c r="V15" s="2">
        <v>0</v>
      </c>
      <c r="W15" s="2">
        <v>532</v>
      </c>
      <c r="X15" s="2">
        <v>0</v>
      </c>
      <c r="Y15" s="2">
        <v>0</v>
      </c>
      <c r="Z15" s="2">
        <v>0</v>
      </c>
      <c r="AA15" s="1">
        <f t="shared" ref="AA15:AB18" si="1">Q15+S15+U15+W15+Y15</f>
        <v>1862</v>
      </c>
      <c r="AB15" s="12">
        <f t="shared" si="1"/>
        <v>0</v>
      </c>
      <c r="AC15" s="13">
        <f>AA15+AB15</f>
        <v>1862</v>
      </c>
      <c r="AE15" s="3" t="s">
        <v>12</v>
      </c>
      <c r="AF15" s="2">
        <f t="shared" ref="AF15:AR18" si="2">IFERROR(B15/Q15, "N.A.")</f>
        <v>4300</v>
      </c>
      <c r="AG15" s="2" t="str">
        <f t="shared" si="2"/>
        <v>N.A.</v>
      </c>
      <c r="AH15" s="2">
        <f t="shared" si="2"/>
        <v>7000</v>
      </c>
      <c r="AI15" s="2" t="str">
        <f t="shared" si="2"/>
        <v>N.A.</v>
      </c>
      <c r="AJ15" s="2">
        <f t="shared" si="2"/>
        <v>6000</v>
      </c>
      <c r="AK15" s="2" t="str">
        <f t="shared" si="2"/>
        <v>N.A.</v>
      </c>
      <c r="AL15" s="2">
        <f t="shared" si="2"/>
        <v>4500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>
        <f t="shared" si="2"/>
        <v>5757.1428571428569</v>
      </c>
      <c r="AQ15" s="17" t="str">
        <f t="shared" si="2"/>
        <v>N.A.</v>
      </c>
      <c r="AR15" s="13">
        <f t="shared" si="2"/>
        <v>5757.1428571428569</v>
      </c>
    </row>
    <row r="16" spans="1:44" ht="15" customHeight="1" thickBot="1" x14ac:dyDescent="0.3">
      <c r="A16" s="3" t="s">
        <v>13</v>
      </c>
      <c r="B16" s="2"/>
      <c r="C16" s="2">
        <v>2128000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2128000</v>
      </c>
      <c r="N16" s="13">
        <f>L16+M16</f>
        <v>2128000</v>
      </c>
      <c r="P16" s="3" t="s">
        <v>13</v>
      </c>
      <c r="Q16" s="2">
        <v>0</v>
      </c>
      <c r="R16" s="2">
        <v>532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532</v>
      </c>
      <c r="AC16" s="13">
        <f>AA16+AB16</f>
        <v>532</v>
      </c>
      <c r="AE16" s="3" t="s">
        <v>13</v>
      </c>
      <c r="AF16" s="2" t="str">
        <f t="shared" si="2"/>
        <v>N.A.</v>
      </c>
      <c r="AG16" s="2">
        <f t="shared" si="2"/>
        <v>4000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>
        <f t="shared" si="2"/>
        <v>4000</v>
      </c>
      <c r="AR16" s="13">
        <f t="shared" si="2"/>
        <v>4000</v>
      </c>
    </row>
    <row r="17" spans="1:44" ht="15" customHeight="1" thickBot="1" x14ac:dyDescent="0.3">
      <c r="A17" s="3" t="s">
        <v>14</v>
      </c>
      <c r="B17" s="2">
        <v>1750280</v>
      </c>
      <c r="C17" s="2">
        <v>14792260</v>
      </c>
      <c r="D17" s="2">
        <v>957600</v>
      </c>
      <c r="E17" s="2"/>
      <c r="F17" s="2"/>
      <c r="G17" s="2"/>
      <c r="H17" s="2"/>
      <c r="I17" s="2">
        <v>22195040</v>
      </c>
      <c r="J17" s="2">
        <v>0</v>
      </c>
      <c r="K17" s="2"/>
      <c r="L17" s="1">
        <f t="shared" si="0"/>
        <v>2707880</v>
      </c>
      <c r="M17" s="12">
        <f t="shared" si="0"/>
        <v>36987300</v>
      </c>
      <c r="N17" s="13">
        <f>L17+M17</f>
        <v>39695180</v>
      </c>
      <c r="P17" s="3" t="s">
        <v>14</v>
      </c>
      <c r="Q17" s="2">
        <v>532</v>
      </c>
      <c r="R17" s="2">
        <v>3458</v>
      </c>
      <c r="S17" s="2">
        <v>266</v>
      </c>
      <c r="T17" s="2">
        <v>0</v>
      </c>
      <c r="U17" s="2">
        <v>0</v>
      </c>
      <c r="V17" s="2">
        <v>0</v>
      </c>
      <c r="W17" s="2">
        <v>0</v>
      </c>
      <c r="X17" s="2">
        <v>1330</v>
      </c>
      <c r="Y17" s="2">
        <v>266</v>
      </c>
      <c r="Z17" s="2">
        <v>0</v>
      </c>
      <c r="AA17" s="1">
        <f t="shared" si="1"/>
        <v>1064</v>
      </c>
      <c r="AB17" s="12">
        <f t="shared" si="1"/>
        <v>4788</v>
      </c>
      <c r="AC17" s="13">
        <f>AA17+AB17</f>
        <v>5852</v>
      </c>
      <c r="AE17" s="3" t="s">
        <v>14</v>
      </c>
      <c r="AF17" s="2">
        <f t="shared" si="2"/>
        <v>3290</v>
      </c>
      <c r="AG17" s="2">
        <f t="shared" si="2"/>
        <v>4277.6923076923076</v>
      </c>
      <c r="AH17" s="2">
        <f t="shared" si="2"/>
        <v>3600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16688</v>
      </c>
      <c r="AN17" s="2">
        <f t="shared" si="2"/>
        <v>0</v>
      </c>
      <c r="AO17" s="2" t="str">
        <f t="shared" si="2"/>
        <v>N.A.</v>
      </c>
      <c r="AP17" s="16">
        <f t="shared" si="2"/>
        <v>2545</v>
      </c>
      <c r="AQ17" s="17">
        <f t="shared" si="2"/>
        <v>7725</v>
      </c>
      <c r="AR17" s="13">
        <f t="shared" si="2"/>
        <v>6783.181818181818</v>
      </c>
    </row>
    <row r="18" spans="1:44" ht="15" customHeight="1" thickBot="1" x14ac:dyDescent="0.3">
      <c r="A18" s="3" t="s">
        <v>15</v>
      </c>
      <c r="B18" s="2">
        <v>1372560</v>
      </c>
      <c r="C18" s="2">
        <v>798000</v>
      </c>
      <c r="D18" s="2"/>
      <c r="E18" s="2"/>
      <c r="F18" s="2"/>
      <c r="G18" s="2"/>
      <c r="H18" s="2">
        <v>2058840</v>
      </c>
      <c r="I18" s="2"/>
      <c r="J18" s="2"/>
      <c r="K18" s="2"/>
      <c r="L18" s="1">
        <f t="shared" si="0"/>
        <v>3431400</v>
      </c>
      <c r="M18" s="12">
        <f t="shared" si="0"/>
        <v>798000</v>
      </c>
      <c r="N18" s="13">
        <f>L18+M18</f>
        <v>4229400</v>
      </c>
      <c r="P18" s="3" t="s">
        <v>15</v>
      </c>
      <c r="Q18" s="2">
        <v>266</v>
      </c>
      <c r="R18" s="2">
        <v>266</v>
      </c>
      <c r="S18" s="2">
        <v>0</v>
      </c>
      <c r="T18" s="2">
        <v>0</v>
      </c>
      <c r="U18" s="2">
        <v>0</v>
      </c>
      <c r="V18" s="2">
        <v>0</v>
      </c>
      <c r="W18" s="2">
        <v>532</v>
      </c>
      <c r="X18" s="2">
        <v>0</v>
      </c>
      <c r="Y18" s="2">
        <v>0</v>
      </c>
      <c r="Z18" s="2">
        <v>0</v>
      </c>
      <c r="AA18" s="1">
        <f t="shared" si="1"/>
        <v>798</v>
      </c>
      <c r="AB18" s="12">
        <f t="shared" si="1"/>
        <v>266</v>
      </c>
      <c r="AC18" s="19">
        <f>AA18+AB18</f>
        <v>1064</v>
      </c>
      <c r="AE18" s="3" t="s">
        <v>15</v>
      </c>
      <c r="AF18" s="2">
        <f t="shared" si="2"/>
        <v>5160</v>
      </c>
      <c r="AG18" s="2">
        <f t="shared" si="2"/>
        <v>3000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3870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4300</v>
      </c>
      <c r="AQ18" s="17">
        <f t="shared" si="2"/>
        <v>3000</v>
      </c>
      <c r="AR18" s="13">
        <f t="shared" si="2"/>
        <v>3975</v>
      </c>
    </row>
    <row r="19" spans="1:44" ht="15" customHeight="1" thickBot="1" x14ac:dyDescent="0.3">
      <c r="A19" s="4" t="s">
        <v>16</v>
      </c>
      <c r="B19" s="2">
        <v>4266640</v>
      </c>
      <c r="C19" s="2">
        <v>17718260</v>
      </c>
      <c r="D19" s="2">
        <v>6543600</v>
      </c>
      <c r="E19" s="2"/>
      <c r="F19" s="2">
        <v>1596000</v>
      </c>
      <c r="G19" s="2"/>
      <c r="H19" s="2">
        <v>4452840</v>
      </c>
      <c r="I19" s="2">
        <v>22195040</v>
      </c>
      <c r="J19" s="2">
        <v>0</v>
      </c>
      <c r="K19" s="2"/>
      <c r="L19" s="1">
        <f t="shared" ref="L19" si="3">B19+D19+F19+H19+J19</f>
        <v>16859080</v>
      </c>
      <c r="M19" s="12">
        <f t="shared" ref="M19" si="4">C19+E19+G19+I19+K19</f>
        <v>39913300</v>
      </c>
      <c r="N19" s="19">
        <f>L19+M19</f>
        <v>56772380</v>
      </c>
      <c r="P19" s="4" t="s">
        <v>16</v>
      </c>
      <c r="Q19" s="2">
        <v>1064</v>
      </c>
      <c r="R19" s="2">
        <v>4256</v>
      </c>
      <c r="S19" s="2">
        <v>1064</v>
      </c>
      <c r="T19" s="2">
        <v>0</v>
      </c>
      <c r="U19" s="2">
        <v>266</v>
      </c>
      <c r="V19" s="2">
        <v>0</v>
      </c>
      <c r="W19" s="2">
        <v>1064</v>
      </c>
      <c r="X19" s="2">
        <v>1330</v>
      </c>
      <c r="Y19" s="2">
        <v>266</v>
      </c>
      <c r="Z19" s="2">
        <v>0</v>
      </c>
      <c r="AA19" s="1">
        <f t="shared" ref="AA19" si="5">Q19+S19+U19+W19+Y19</f>
        <v>3724</v>
      </c>
      <c r="AB19" s="12">
        <f t="shared" ref="AB19" si="6">R19+T19+V19+X19+Z19</f>
        <v>5586</v>
      </c>
      <c r="AC19" s="13">
        <f>AA19+AB19</f>
        <v>9310</v>
      </c>
      <c r="AE19" s="4" t="s">
        <v>16</v>
      </c>
      <c r="AF19" s="2">
        <f t="shared" ref="AF19:AO19" si="7">IFERROR(B19/Q19, "N.A.")</f>
        <v>4010</v>
      </c>
      <c r="AG19" s="2">
        <f t="shared" si="7"/>
        <v>4163.125</v>
      </c>
      <c r="AH19" s="2">
        <f t="shared" si="7"/>
        <v>6150</v>
      </c>
      <c r="AI19" s="2" t="str">
        <f t="shared" si="7"/>
        <v>N.A.</v>
      </c>
      <c r="AJ19" s="2">
        <f t="shared" si="7"/>
        <v>6000</v>
      </c>
      <c r="AK19" s="2" t="str">
        <f t="shared" si="7"/>
        <v>N.A.</v>
      </c>
      <c r="AL19" s="2">
        <f t="shared" si="7"/>
        <v>4185</v>
      </c>
      <c r="AM19" s="2">
        <f t="shared" si="7"/>
        <v>16688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4527.1428571428569</v>
      </c>
      <c r="AQ19" s="17">
        <f t="shared" ref="AQ19" si="9">IFERROR(M19/AB19, "N.A.")</f>
        <v>7145.2380952380954</v>
      </c>
      <c r="AR19" s="13">
        <f t="shared" ref="AR19" si="10">IFERROR(N19/AC19, "N.A.")</f>
        <v>6098</v>
      </c>
    </row>
    <row r="20" spans="1:44" ht="15" customHeight="1" thickBot="1" x14ac:dyDescent="0.3">
      <c r="A20" s="5" t="s">
        <v>0</v>
      </c>
      <c r="B20" s="47">
        <f>B19+C19</f>
        <v>21984900</v>
      </c>
      <c r="C20" s="48"/>
      <c r="D20" s="47">
        <f>D19+E19</f>
        <v>6543600</v>
      </c>
      <c r="E20" s="48"/>
      <c r="F20" s="47">
        <f>F19+G19</f>
        <v>1596000</v>
      </c>
      <c r="G20" s="48"/>
      <c r="H20" s="47">
        <f>H19+I19</f>
        <v>26647880</v>
      </c>
      <c r="I20" s="48"/>
      <c r="J20" s="47">
        <f>J19+K19</f>
        <v>0</v>
      </c>
      <c r="K20" s="48"/>
      <c r="L20" s="47">
        <f>L19+M19</f>
        <v>56772380</v>
      </c>
      <c r="M20" s="51"/>
      <c r="N20" s="20">
        <f>B20+D20+F20+H20+J20</f>
        <v>56772380</v>
      </c>
      <c r="P20" s="5" t="s">
        <v>0</v>
      </c>
      <c r="Q20" s="47">
        <f>Q19+R19</f>
        <v>5320</v>
      </c>
      <c r="R20" s="48"/>
      <c r="S20" s="47">
        <f>S19+T19</f>
        <v>1064</v>
      </c>
      <c r="T20" s="48"/>
      <c r="U20" s="47">
        <f>U19+V19</f>
        <v>266</v>
      </c>
      <c r="V20" s="48"/>
      <c r="W20" s="47">
        <f>W19+X19</f>
        <v>2394</v>
      </c>
      <c r="X20" s="48"/>
      <c r="Y20" s="47">
        <f>Y19+Z19</f>
        <v>266</v>
      </c>
      <c r="Z20" s="48"/>
      <c r="AA20" s="47">
        <f>AA19+AB19</f>
        <v>9310</v>
      </c>
      <c r="AB20" s="48"/>
      <c r="AC20" s="21">
        <f>Q20+S20+U20+W20+Y20</f>
        <v>9310</v>
      </c>
      <c r="AE20" s="5" t="s">
        <v>0</v>
      </c>
      <c r="AF20" s="49">
        <f>IFERROR(B20/Q20,"N.A.")</f>
        <v>4132.5</v>
      </c>
      <c r="AG20" s="50"/>
      <c r="AH20" s="49">
        <f>IFERROR(D20/S20,"N.A.")</f>
        <v>6150</v>
      </c>
      <c r="AI20" s="50"/>
      <c r="AJ20" s="49">
        <f>IFERROR(F20/U20,"N.A.")</f>
        <v>6000</v>
      </c>
      <c r="AK20" s="50"/>
      <c r="AL20" s="49">
        <f>IFERROR(H20/W20,"N.A.")</f>
        <v>11131.111111111111</v>
      </c>
      <c r="AM20" s="50"/>
      <c r="AN20" s="49">
        <f>IFERROR(J20/Y20,"N.A.")</f>
        <v>0</v>
      </c>
      <c r="AO20" s="50"/>
      <c r="AP20" s="49">
        <f>IFERROR(L20/AA20,"N.A.")</f>
        <v>6098</v>
      </c>
      <c r="AQ20" s="50"/>
      <c r="AR20" s="18">
        <f>IFERROR(N20/AC20, "N.A.")</f>
        <v>6098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1143800</v>
      </c>
      <c r="C27" s="2"/>
      <c r="D27" s="2">
        <v>5586000</v>
      </c>
      <c r="E27" s="2"/>
      <c r="F27" s="2">
        <v>1596000</v>
      </c>
      <c r="G27" s="2"/>
      <c r="H27" s="2">
        <v>2394000</v>
      </c>
      <c r="I27" s="2"/>
      <c r="J27" s="2"/>
      <c r="K27" s="2"/>
      <c r="L27" s="1">
        <f t="shared" ref="L27:M30" si="11">B27+D27+F27+H27+J27</f>
        <v>10719800</v>
      </c>
      <c r="M27" s="12">
        <f t="shared" si="11"/>
        <v>0</v>
      </c>
      <c r="N27" s="13">
        <f>L27+M27</f>
        <v>10719800</v>
      </c>
      <c r="P27" s="3" t="s">
        <v>12</v>
      </c>
      <c r="Q27" s="2">
        <v>266</v>
      </c>
      <c r="R27" s="2">
        <v>0</v>
      </c>
      <c r="S27" s="2">
        <v>798</v>
      </c>
      <c r="T27" s="2">
        <v>0</v>
      </c>
      <c r="U27" s="2">
        <v>266</v>
      </c>
      <c r="V27" s="2">
        <v>0</v>
      </c>
      <c r="W27" s="2">
        <v>532</v>
      </c>
      <c r="X27" s="2">
        <v>0</v>
      </c>
      <c r="Y27" s="2">
        <v>0</v>
      </c>
      <c r="Z27" s="2">
        <v>0</v>
      </c>
      <c r="AA27" s="1">
        <f t="shared" ref="AA27:AB30" si="12">Q27+S27+U27+W27+Y27</f>
        <v>1862</v>
      </c>
      <c r="AB27" s="12">
        <f t="shared" si="12"/>
        <v>0</v>
      </c>
      <c r="AC27" s="13">
        <f>AA27+AB27</f>
        <v>1862</v>
      </c>
      <c r="AE27" s="3" t="s">
        <v>12</v>
      </c>
      <c r="AF27" s="2">
        <f t="shared" ref="AF27:AR30" si="13">IFERROR(B27/Q27, "N.A.")</f>
        <v>4300</v>
      </c>
      <c r="AG27" s="2" t="str">
        <f t="shared" si="13"/>
        <v>N.A.</v>
      </c>
      <c r="AH27" s="2">
        <f t="shared" si="13"/>
        <v>7000</v>
      </c>
      <c r="AI27" s="2" t="str">
        <f t="shared" si="13"/>
        <v>N.A.</v>
      </c>
      <c r="AJ27" s="2">
        <f t="shared" si="13"/>
        <v>6000</v>
      </c>
      <c r="AK27" s="2" t="str">
        <f t="shared" si="13"/>
        <v>N.A.</v>
      </c>
      <c r="AL27" s="2">
        <f t="shared" si="13"/>
        <v>4500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5757.1428571428569</v>
      </c>
      <c r="AQ27" s="17" t="str">
        <f t="shared" si="13"/>
        <v>N.A.</v>
      </c>
      <c r="AR27" s="13">
        <f t="shared" si="13"/>
        <v>5757.1428571428569</v>
      </c>
    </row>
    <row r="28" spans="1:44" ht="15" customHeight="1" thickBot="1" x14ac:dyDescent="0.3">
      <c r="A28" s="3" t="s">
        <v>13</v>
      </c>
      <c r="B28" s="2"/>
      <c r="C28" s="2">
        <v>1064000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1064000</v>
      </c>
      <c r="N28" s="13">
        <f>L28+M28</f>
        <v>1064000</v>
      </c>
      <c r="P28" s="3" t="s">
        <v>13</v>
      </c>
      <c r="Q28" s="2">
        <v>0</v>
      </c>
      <c r="R28" s="2">
        <v>266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266</v>
      </c>
      <c r="AC28" s="13">
        <f>AA28+AB28</f>
        <v>266</v>
      </c>
      <c r="AE28" s="3" t="s">
        <v>13</v>
      </c>
      <c r="AF28" s="2" t="str">
        <f t="shared" si="13"/>
        <v>N.A.</v>
      </c>
      <c r="AG28" s="2">
        <f t="shared" si="13"/>
        <v>4000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>
        <f t="shared" si="13"/>
        <v>4000</v>
      </c>
      <c r="AR28" s="13">
        <f t="shared" si="13"/>
        <v>4000</v>
      </c>
    </row>
    <row r="29" spans="1:44" ht="15" customHeight="1" thickBot="1" x14ac:dyDescent="0.3">
      <c r="A29" s="3" t="s">
        <v>14</v>
      </c>
      <c r="B29" s="2">
        <v>1064000</v>
      </c>
      <c r="C29" s="2">
        <v>6583500</v>
      </c>
      <c r="D29" s="2">
        <v>957600</v>
      </c>
      <c r="E29" s="2"/>
      <c r="F29" s="2"/>
      <c r="G29" s="2"/>
      <c r="H29" s="2"/>
      <c r="I29" s="2">
        <v>21663040</v>
      </c>
      <c r="J29" s="2"/>
      <c r="K29" s="2"/>
      <c r="L29" s="1">
        <f t="shared" si="11"/>
        <v>2021600</v>
      </c>
      <c r="M29" s="12">
        <f t="shared" si="11"/>
        <v>28246540</v>
      </c>
      <c r="N29" s="13">
        <f>L29+M29</f>
        <v>30268140</v>
      </c>
      <c r="P29" s="3" t="s">
        <v>14</v>
      </c>
      <c r="Q29" s="2">
        <v>266</v>
      </c>
      <c r="R29" s="2">
        <v>1596</v>
      </c>
      <c r="S29" s="2">
        <v>266</v>
      </c>
      <c r="T29" s="2">
        <v>0</v>
      </c>
      <c r="U29" s="2">
        <v>0</v>
      </c>
      <c r="V29" s="2">
        <v>0</v>
      </c>
      <c r="W29" s="2">
        <v>0</v>
      </c>
      <c r="X29" s="2">
        <v>1064</v>
      </c>
      <c r="Y29" s="2">
        <v>0</v>
      </c>
      <c r="Z29" s="2">
        <v>0</v>
      </c>
      <c r="AA29" s="1">
        <f t="shared" si="12"/>
        <v>532</v>
      </c>
      <c r="AB29" s="12">
        <f t="shared" si="12"/>
        <v>2660</v>
      </c>
      <c r="AC29" s="13">
        <f>AA29+AB29</f>
        <v>3192</v>
      </c>
      <c r="AE29" s="3" t="s">
        <v>14</v>
      </c>
      <c r="AF29" s="2">
        <f t="shared" si="13"/>
        <v>4000</v>
      </c>
      <c r="AG29" s="2">
        <f t="shared" si="13"/>
        <v>4125</v>
      </c>
      <c r="AH29" s="2">
        <f t="shared" si="13"/>
        <v>3600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20360</v>
      </c>
      <c r="AN29" s="2" t="str">
        <f t="shared" si="13"/>
        <v>N.A.</v>
      </c>
      <c r="AO29" s="2" t="str">
        <f t="shared" si="13"/>
        <v>N.A.</v>
      </c>
      <c r="AP29" s="16">
        <f t="shared" si="13"/>
        <v>3800</v>
      </c>
      <c r="AQ29" s="17">
        <f t="shared" si="13"/>
        <v>10619</v>
      </c>
      <c r="AR29" s="13">
        <f t="shared" si="13"/>
        <v>9482.5</v>
      </c>
    </row>
    <row r="30" spans="1:44" ht="15" customHeight="1" thickBot="1" x14ac:dyDescent="0.3">
      <c r="A30" s="3" t="s">
        <v>15</v>
      </c>
      <c r="B30" s="2">
        <v>1372560</v>
      </c>
      <c r="C30" s="2">
        <v>798000</v>
      </c>
      <c r="D30" s="2"/>
      <c r="E30" s="2"/>
      <c r="F30" s="2"/>
      <c r="G30" s="2"/>
      <c r="H30" s="2">
        <v>2058840</v>
      </c>
      <c r="I30" s="2"/>
      <c r="J30" s="2"/>
      <c r="K30" s="2"/>
      <c r="L30" s="1">
        <f t="shared" si="11"/>
        <v>3431400</v>
      </c>
      <c r="M30" s="12">
        <f t="shared" si="11"/>
        <v>798000</v>
      </c>
      <c r="N30" s="13">
        <f>L30+M30</f>
        <v>4229400</v>
      </c>
      <c r="P30" s="3" t="s">
        <v>15</v>
      </c>
      <c r="Q30" s="2">
        <v>266</v>
      </c>
      <c r="R30" s="2">
        <v>266</v>
      </c>
      <c r="S30" s="2">
        <v>0</v>
      </c>
      <c r="T30" s="2">
        <v>0</v>
      </c>
      <c r="U30" s="2">
        <v>0</v>
      </c>
      <c r="V30" s="2">
        <v>0</v>
      </c>
      <c r="W30" s="2">
        <v>532</v>
      </c>
      <c r="X30" s="2">
        <v>0</v>
      </c>
      <c r="Y30" s="2">
        <v>0</v>
      </c>
      <c r="Z30" s="2">
        <v>0</v>
      </c>
      <c r="AA30" s="1">
        <f t="shared" si="12"/>
        <v>798</v>
      </c>
      <c r="AB30" s="12">
        <f t="shared" si="12"/>
        <v>266</v>
      </c>
      <c r="AC30" s="19">
        <f>AA30+AB30</f>
        <v>1064</v>
      </c>
      <c r="AE30" s="3" t="s">
        <v>15</v>
      </c>
      <c r="AF30" s="2">
        <f t="shared" si="13"/>
        <v>5160</v>
      </c>
      <c r="AG30" s="2">
        <f t="shared" si="13"/>
        <v>3000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3870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4300</v>
      </c>
      <c r="AQ30" s="17">
        <f t="shared" si="13"/>
        <v>3000</v>
      </c>
      <c r="AR30" s="13">
        <f t="shared" si="13"/>
        <v>3975</v>
      </c>
    </row>
    <row r="31" spans="1:44" ht="15" customHeight="1" thickBot="1" x14ac:dyDescent="0.3">
      <c r="A31" s="4" t="s">
        <v>16</v>
      </c>
      <c r="B31" s="2">
        <v>3580360.0000000005</v>
      </c>
      <c r="C31" s="2">
        <v>8445500</v>
      </c>
      <c r="D31" s="2">
        <v>6543600</v>
      </c>
      <c r="E31" s="2"/>
      <c r="F31" s="2">
        <v>1596000</v>
      </c>
      <c r="G31" s="2"/>
      <c r="H31" s="2">
        <v>4452840</v>
      </c>
      <c r="I31" s="2">
        <v>21663040</v>
      </c>
      <c r="J31" s="2"/>
      <c r="K31" s="2"/>
      <c r="L31" s="1">
        <f t="shared" ref="L31" si="14">B31+D31+F31+H31+J31</f>
        <v>16172800</v>
      </c>
      <c r="M31" s="12">
        <f t="shared" ref="M31" si="15">C31+E31+G31+I31+K31</f>
        <v>30108540</v>
      </c>
      <c r="N31" s="19">
        <f>L31+M31</f>
        <v>46281340</v>
      </c>
      <c r="P31" s="4" t="s">
        <v>16</v>
      </c>
      <c r="Q31" s="2">
        <v>798</v>
      </c>
      <c r="R31" s="2">
        <v>2128</v>
      </c>
      <c r="S31" s="2">
        <v>1064</v>
      </c>
      <c r="T31" s="2">
        <v>0</v>
      </c>
      <c r="U31" s="2">
        <v>266</v>
      </c>
      <c r="V31" s="2">
        <v>0</v>
      </c>
      <c r="W31" s="2">
        <v>1064</v>
      </c>
      <c r="X31" s="2">
        <v>1064</v>
      </c>
      <c r="Y31" s="2">
        <v>0</v>
      </c>
      <c r="Z31" s="2">
        <v>0</v>
      </c>
      <c r="AA31" s="1">
        <f t="shared" ref="AA31" si="16">Q31+S31+U31+W31+Y31</f>
        <v>3192</v>
      </c>
      <c r="AB31" s="12">
        <f t="shared" ref="AB31" si="17">R31+T31+V31+X31+Z31</f>
        <v>3192</v>
      </c>
      <c r="AC31" s="13">
        <f>AA31+AB31</f>
        <v>6384</v>
      </c>
      <c r="AE31" s="4" t="s">
        <v>16</v>
      </c>
      <c r="AF31" s="2">
        <f t="shared" ref="AF31:AO31" si="18">IFERROR(B31/Q31, "N.A.")</f>
        <v>4486.666666666667</v>
      </c>
      <c r="AG31" s="2">
        <f t="shared" si="18"/>
        <v>3968.75</v>
      </c>
      <c r="AH31" s="2">
        <f t="shared" si="18"/>
        <v>6150</v>
      </c>
      <c r="AI31" s="2" t="str">
        <f t="shared" si="18"/>
        <v>N.A.</v>
      </c>
      <c r="AJ31" s="2">
        <f t="shared" si="18"/>
        <v>6000</v>
      </c>
      <c r="AK31" s="2" t="str">
        <f t="shared" si="18"/>
        <v>N.A.</v>
      </c>
      <c r="AL31" s="2">
        <f t="shared" si="18"/>
        <v>4185</v>
      </c>
      <c r="AM31" s="2">
        <f t="shared" si="18"/>
        <v>20360</v>
      </c>
      <c r="AN31" s="2" t="str">
        <f t="shared" si="18"/>
        <v>N.A.</v>
      </c>
      <c r="AO31" s="2" t="str">
        <f t="shared" si="18"/>
        <v>N.A.</v>
      </c>
      <c r="AP31" s="16">
        <f t="shared" ref="AP31" si="19">IFERROR(L31/AA31, "N.A.")</f>
        <v>5066.666666666667</v>
      </c>
      <c r="AQ31" s="17">
        <f t="shared" ref="AQ31" si="20">IFERROR(M31/AB31, "N.A.")</f>
        <v>9432.5</v>
      </c>
      <c r="AR31" s="13">
        <f t="shared" ref="AR31" si="21">IFERROR(N31/AC31, "N.A.")</f>
        <v>7249.583333333333</v>
      </c>
    </row>
    <row r="32" spans="1:44" ht="15" customHeight="1" thickBot="1" x14ac:dyDescent="0.3">
      <c r="A32" s="5" t="s">
        <v>0</v>
      </c>
      <c r="B32" s="47">
        <f>B31+C31</f>
        <v>12025860</v>
      </c>
      <c r="C32" s="48"/>
      <c r="D32" s="47">
        <f>D31+E31</f>
        <v>6543600</v>
      </c>
      <c r="E32" s="48"/>
      <c r="F32" s="47">
        <f>F31+G31</f>
        <v>1596000</v>
      </c>
      <c r="G32" s="48"/>
      <c r="H32" s="47">
        <f>H31+I31</f>
        <v>26115880</v>
      </c>
      <c r="I32" s="48"/>
      <c r="J32" s="47">
        <f>J31+K31</f>
        <v>0</v>
      </c>
      <c r="K32" s="48"/>
      <c r="L32" s="47">
        <f>L31+M31</f>
        <v>46281340</v>
      </c>
      <c r="M32" s="51"/>
      <c r="N32" s="20">
        <f>B32+D32+F32+H32+J32</f>
        <v>46281340</v>
      </c>
      <c r="P32" s="5" t="s">
        <v>0</v>
      </c>
      <c r="Q32" s="47">
        <f>Q31+R31</f>
        <v>2926</v>
      </c>
      <c r="R32" s="48"/>
      <c r="S32" s="47">
        <f>S31+T31</f>
        <v>1064</v>
      </c>
      <c r="T32" s="48"/>
      <c r="U32" s="47">
        <f>U31+V31</f>
        <v>266</v>
      </c>
      <c r="V32" s="48"/>
      <c r="W32" s="47">
        <f>W31+X31</f>
        <v>2128</v>
      </c>
      <c r="X32" s="48"/>
      <c r="Y32" s="47">
        <f>Y31+Z31</f>
        <v>0</v>
      </c>
      <c r="Z32" s="48"/>
      <c r="AA32" s="47">
        <f>AA31+AB31</f>
        <v>6384</v>
      </c>
      <c r="AB32" s="48"/>
      <c r="AC32" s="21">
        <f>Q32+S32+U32+W32+Y32</f>
        <v>6384</v>
      </c>
      <c r="AE32" s="5" t="s">
        <v>0</v>
      </c>
      <c r="AF32" s="49">
        <f>IFERROR(B32/Q32,"N.A.")</f>
        <v>4110</v>
      </c>
      <c r="AG32" s="50"/>
      <c r="AH32" s="49">
        <f>IFERROR(D32/S32,"N.A.")</f>
        <v>6150</v>
      </c>
      <c r="AI32" s="50"/>
      <c r="AJ32" s="49">
        <f>IFERROR(F32/U32,"N.A.")</f>
        <v>6000</v>
      </c>
      <c r="AK32" s="50"/>
      <c r="AL32" s="49">
        <f>IFERROR(H32/W32,"N.A.")</f>
        <v>12272.5</v>
      </c>
      <c r="AM32" s="50"/>
      <c r="AN32" s="49" t="str">
        <f>IFERROR(J32/Y32,"N.A.")</f>
        <v>N.A.</v>
      </c>
      <c r="AO32" s="50"/>
      <c r="AP32" s="49">
        <f>IFERROR(L32/AA32,"N.A.")</f>
        <v>7249.583333333333</v>
      </c>
      <c r="AQ32" s="50"/>
      <c r="AR32" s="18">
        <f>IFERROR(N32/AC32, "N.A.")</f>
        <v>7249.583333333333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>
        <v>1064000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1064000</v>
      </c>
      <c r="N40" s="13">
        <f>L40+M40</f>
        <v>1064000</v>
      </c>
      <c r="P40" s="3" t="s">
        <v>13</v>
      </c>
      <c r="Q40" s="2">
        <v>0</v>
      </c>
      <c r="R40" s="2">
        <v>266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2">
        <f t="shared" si="23"/>
        <v>266</v>
      </c>
      <c r="AC40" s="13">
        <f>AA40+AB40</f>
        <v>266</v>
      </c>
      <c r="AE40" s="3" t="s">
        <v>13</v>
      </c>
      <c r="AF40" s="2" t="str">
        <f t="shared" si="24"/>
        <v>N.A.</v>
      </c>
      <c r="AG40" s="2">
        <f t="shared" si="24"/>
        <v>4000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>
        <f t="shared" si="24"/>
        <v>4000</v>
      </c>
      <c r="AR40" s="13">
        <f t="shared" si="24"/>
        <v>4000</v>
      </c>
    </row>
    <row r="41" spans="1:44" ht="15" customHeight="1" thickBot="1" x14ac:dyDescent="0.3">
      <c r="A41" s="3" t="s">
        <v>14</v>
      </c>
      <c r="B41" s="2">
        <v>686280</v>
      </c>
      <c r="C41" s="2">
        <v>8208760</v>
      </c>
      <c r="D41" s="2"/>
      <c r="E41" s="2"/>
      <c r="F41" s="2"/>
      <c r="G41" s="2"/>
      <c r="H41" s="2"/>
      <c r="I41" s="2">
        <v>532000</v>
      </c>
      <c r="J41" s="2">
        <v>0</v>
      </c>
      <c r="K41" s="2"/>
      <c r="L41" s="1">
        <f t="shared" si="22"/>
        <v>686280</v>
      </c>
      <c r="M41" s="12">
        <f t="shared" si="22"/>
        <v>8740760</v>
      </c>
      <c r="N41" s="13">
        <f>L41+M41</f>
        <v>9427040</v>
      </c>
      <c r="P41" s="3" t="s">
        <v>14</v>
      </c>
      <c r="Q41" s="2">
        <v>266</v>
      </c>
      <c r="R41" s="2">
        <v>1862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266</v>
      </c>
      <c r="Y41" s="2">
        <v>266</v>
      </c>
      <c r="Z41" s="2">
        <v>0</v>
      </c>
      <c r="AA41" s="1">
        <f t="shared" si="23"/>
        <v>532</v>
      </c>
      <c r="AB41" s="12">
        <f t="shared" si="23"/>
        <v>2128</v>
      </c>
      <c r="AC41" s="13">
        <f>AA41+AB41</f>
        <v>2660</v>
      </c>
      <c r="AE41" s="3" t="s">
        <v>14</v>
      </c>
      <c r="AF41" s="2">
        <f t="shared" si="24"/>
        <v>2580</v>
      </c>
      <c r="AG41" s="2">
        <f t="shared" si="24"/>
        <v>4408.5714285714284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2000</v>
      </c>
      <c r="AN41" s="2">
        <f t="shared" si="24"/>
        <v>0</v>
      </c>
      <c r="AO41" s="2" t="str">
        <f t="shared" si="24"/>
        <v>N.A.</v>
      </c>
      <c r="AP41" s="16">
        <f t="shared" si="24"/>
        <v>1290</v>
      </c>
      <c r="AQ41" s="17">
        <f t="shared" si="24"/>
        <v>4107.5</v>
      </c>
      <c r="AR41" s="13">
        <f t="shared" si="24"/>
        <v>3544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686280</v>
      </c>
      <c r="C43" s="2">
        <v>9272760</v>
      </c>
      <c r="D43" s="2"/>
      <c r="E43" s="2"/>
      <c r="F43" s="2"/>
      <c r="G43" s="2"/>
      <c r="H43" s="2"/>
      <c r="I43" s="2">
        <v>532000</v>
      </c>
      <c r="J43" s="2">
        <v>0</v>
      </c>
      <c r="K43" s="2"/>
      <c r="L43" s="1">
        <f t="shared" ref="L43" si="25">B43+D43+F43+H43+J43</f>
        <v>686280</v>
      </c>
      <c r="M43" s="12">
        <f t="shared" ref="M43" si="26">C43+E43+G43+I43+K43</f>
        <v>9804760</v>
      </c>
      <c r="N43" s="19">
        <f>L43+M43</f>
        <v>10491040</v>
      </c>
      <c r="P43" s="4" t="s">
        <v>16</v>
      </c>
      <c r="Q43" s="2">
        <v>266</v>
      </c>
      <c r="R43" s="2">
        <v>2128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266</v>
      </c>
      <c r="Y43" s="2">
        <v>266</v>
      </c>
      <c r="Z43" s="2">
        <v>0</v>
      </c>
      <c r="AA43" s="1">
        <f t="shared" ref="AA43" si="27">Q43+S43+U43+W43+Y43</f>
        <v>532</v>
      </c>
      <c r="AB43" s="12">
        <f t="shared" ref="AB43" si="28">R43+T43+V43+X43+Z43</f>
        <v>2394</v>
      </c>
      <c r="AC43" s="19">
        <f>AA43+AB43</f>
        <v>2926</v>
      </c>
      <c r="AE43" s="4" t="s">
        <v>16</v>
      </c>
      <c r="AF43" s="2">
        <f t="shared" ref="AF43:AO43" si="29">IFERROR(B43/Q43, "N.A.")</f>
        <v>2580</v>
      </c>
      <c r="AG43" s="2">
        <f t="shared" si="29"/>
        <v>4357.5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>
        <f t="shared" si="29"/>
        <v>2000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1290</v>
      </c>
      <c r="AQ43" s="17">
        <f t="shared" ref="AQ43" si="31">IFERROR(M43/AB43, "N.A.")</f>
        <v>4095.5555555555557</v>
      </c>
      <c r="AR43" s="13">
        <f t="shared" ref="AR43" si="32">IFERROR(N43/AC43, "N.A.")</f>
        <v>3585.4545454545455</v>
      </c>
    </row>
    <row r="44" spans="1:44" ht="15" customHeight="1" thickBot="1" x14ac:dyDescent="0.3">
      <c r="A44" s="5" t="s">
        <v>0</v>
      </c>
      <c r="B44" s="47">
        <f>B43+C43</f>
        <v>9959040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532000</v>
      </c>
      <c r="I44" s="48"/>
      <c r="J44" s="47">
        <f>J43+K43</f>
        <v>0</v>
      </c>
      <c r="K44" s="48"/>
      <c r="L44" s="47">
        <f>L43+M43</f>
        <v>10491040</v>
      </c>
      <c r="M44" s="51"/>
      <c r="N44" s="20">
        <f>B44+D44+F44+H44+J44</f>
        <v>10491040</v>
      </c>
      <c r="P44" s="5" t="s">
        <v>0</v>
      </c>
      <c r="Q44" s="47">
        <f>Q43+R43</f>
        <v>2394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266</v>
      </c>
      <c r="X44" s="48"/>
      <c r="Y44" s="47">
        <f>Y43+Z43</f>
        <v>266</v>
      </c>
      <c r="Z44" s="48"/>
      <c r="AA44" s="47">
        <f>AA43+AB43</f>
        <v>2926</v>
      </c>
      <c r="AB44" s="51"/>
      <c r="AC44" s="20">
        <f>Q44+S44+U44+W44+Y44</f>
        <v>2926</v>
      </c>
      <c r="AE44" s="5" t="s">
        <v>0</v>
      </c>
      <c r="AF44" s="49">
        <f>IFERROR(B44/Q44,"N.A.")</f>
        <v>4160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>
        <f>IFERROR(H44/W44,"N.A.")</f>
        <v>2000</v>
      </c>
      <c r="AM44" s="50"/>
      <c r="AN44" s="49">
        <f>IFERROR(J44/Y44,"N.A.")</f>
        <v>0</v>
      </c>
      <c r="AO44" s="50"/>
      <c r="AP44" s="49">
        <f>IFERROR(L44/AA44,"N.A.")</f>
        <v>3585.4545454545455</v>
      </c>
      <c r="AQ44" s="50"/>
      <c r="AR44" s="18">
        <f>IFERROR(N44/AC44, "N.A.")</f>
        <v>3585.4545454545455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18267444.000000004</v>
      </c>
      <c r="C15" s="2"/>
      <c r="D15" s="2">
        <v>10503821</v>
      </c>
      <c r="E15" s="2"/>
      <c r="F15" s="2">
        <v>17855980.000000004</v>
      </c>
      <c r="G15" s="2"/>
      <c r="H15" s="2">
        <v>37372135.999999993</v>
      </c>
      <c r="I15" s="2"/>
      <c r="J15" s="2">
        <v>0</v>
      </c>
      <c r="K15" s="2"/>
      <c r="L15" s="1">
        <f t="shared" ref="L15:M18" si="0">B15+D15+F15+H15+J15</f>
        <v>83999381</v>
      </c>
      <c r="M15" s="12">
        <f t="shared" si="0"/>
        <v>0</v>
      </c>
      <c r="N15" s="13">
        <f>L15+M15</f>
        <v>83999381</v>
      </c>
      <c r="P15" s="3" t="s">
        <v>12</v>
      </c>
      <c r="Q15" s="2">
        <v>6855</v>
      </c>
      <c r="R15" s="2">
        <v>0</v>
      </c>
      <c r="S15" s="2">
        <v>2998</v>
      </c>
      <c r="T15" s="2">
        <v>0</v>
      </c>
      <c r="U15" s="2">
        <v>3737</v>
      </c>
      <c r="V15" s="2">
        <v>0</v>
      </c>
      <c r="W15" s="2">
        <v>20058</v>
      </c>
      <c r="X15" s="2">
        <v>0</v>
      </c>
      <c r="Y15" s="2">
        <v>4290</v>
      </c>
      <c r="Z15" s="2">
        <v>0</v>
      </c>
      <c r="AA15" s="1">
        <f t="shared" ref="AA15:AB18" si="1">Q15+S15+U15+W15+Y15</f>
        <v>37938</v>
      </c>
      <c r="AB15" s="12">
        <f t="shared" si="1"/>
        <v>0</v>
      </c>
      <c r="AC15" s="13">
        <f>AA15+AB15</f>
        <v>37938</v>
      </c>
      <c r="AE15" s="3" t="s">
        <v>12</v>
      </c>
      <c r="AF15" s="2">
        <f t="shared" ref="AF15:AR18" si="2">IFERROR(B15/Q15, "N.A.")</f>
        <v>2664.8350109409198</v>
      </c>
      <c r="AG15" s="2" t="str">
        <f t="shared" si="2"/>
        <v>N.A.</v>
      </c>
      <c r="AH15" s="2">
        <f t="shared" si="2"/>
        <v>3503.6094062708471</v>
      </c>
      <c r="AI15" s="2" t="str">
        <f t="shared" si="2"/>
        <v>N.A.</v>
      </c>
      <c r="AJ15" s="2">
        <f t="shared" si="2"/>
        <v>4778.1589510302392</v>
      </c>
      <c r="AK15" s="2" t="str">
        <f t="shared" si="2"/>
        <v>N.A.</v>
      </c>
      <c r="AL15" s="2">
        <f t="shared" si="2"/>
        <v>1863.2035098215172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2214.1225420422793</v>
      </c>
      <c r="AQ15" s="17" t="str">
        <f t="shared" si="2"/>
        <v>N.A.</v>
      </c>
      <c r="AR15" s="13">
        <f t="shared" si="2"/>
        <v>2214.1225420422793</v>
      </c>
    </row>
    <row r="16" spans="1:44" ht="15" customHeight="1" thickBot="1" x14ac:dyDescent="0.3">
      <c r="A16" s="3" t="s">
        <v>13</v>
      </c>
      <c r="B16" s="2">
        <v>8024852.0000000009</v>
      </c>
      <c r="C16" s="2">
        <v>1512500</v>
      </c>
      <c r="D16" s="2">
        <v>1656360</v>
      </c>
      <c r="E16" s="2"/>
      <c r="F16" s="2"/>
      <c r="G16" s="2"/>
      <c r="H16" s="2"/>
      <c r="I16" s="2"/>
      <c r="J16" s="2"/>
      <c r="K16" s="2"/>
      <c r="L16" s="1">
        <f t="shared" si="0"/>
        <v>9681212</v>
      </c>
      <c r="M16" s="12">
        <f t="shared" si="0"/>
        <v>1512500</v>
      </c>
      <c r="N16" s="13">
        <f>L16+M16</f>
        <v>11193712</v>
      </c>
      <c r="P16" s="3" t="s">
        <v>13</v>
      </c>
      <c r="Q16" s="2">
        <v>5804</v>
      </c>
      <c r="R16" s="2">
        <v>695</v>
      </c>
      <c r="S16" s="2">
        <v>958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6762</v>
      </c>
      <c r="AB16" s="12">
        <f t="shared" si="1"/>
        <v>695</v>
      </c>
      <c r="AC16" s="13">
        <f>AA16+AB16</f>
        <v>7457</v>
      </c>
      <c r="AE16" s="3" t="s">
        <v>13</v>
      </c>
      <c r="AF16" s="2">
        <f t="shared" si="2"/>
        <v>1382.6416264645075</v>
      </c>
      <c r="AG16" s="2">
        <f t="shared" si="2"/>
        <v>2176.2589928057555</v>
      </c>
      <c r="AH16" s="2">
        <f t="shared" si="2"/>
        <v>1728.9770354906054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1431.7083703046435</v>
      </c>
      <c r="AQ16" s="17">
        <f t="shared" si="2"/>
        <v>2176.2589928057555</v>
      </c>
      <c r="AR16" s="13">
        <f t="shared" si="2"/>
        <v>1501.1012471503286</v>
      </c>
    </row>
    <row r="17" spans="1:44" ht="15" customHeight="1" thickBot="1" x14ac:dyDescent="0.3">
      <c r="A17" s="3" t="s">
        <v>14</v>
      </c>
      <c r="B17" s="2">
        <v>40045173.999999993</v>
      </c>
      <c r="C17" s="2">
        <v>289559848.00000012</v>
      </c>
      <c r="D17" s="2">
        <v>12935270.000000002</v>
      </c>
      <c r="E17" s="2">
        <v>2623270</v>
      </c>
      <c r="F17" s="2"/>
      <c r="G17" s="2">
        <v>33975380.000000007</v>
      </c>
      <c r="H17" s="2"/>
      <c r="I17" s="2">
        <v>13164674</v>
      </c>
      <c r="J17" s="2">
        <v>0</v>
      </c>
      <c r="K17" s="2"/>
      <c r="L17" s="1">
        <f t="shared" si="0"/>
        <v>52980443.999999993</v>
      </c>
      <c r="M17" s="12">
        <f t="shared" si="0"/>
        <v>339323172.00000012</v>
      </c>
      <c r="N17" s="13">
        <f>L17+M17</f>
        <v>392303616.00000012</v>
      </c>
      <c r="P17" s="3" t="s">
        <v>14</v>
      </c>
      <c r="Q17" s="2">
        <v>12091</v>
      </c>
      <c r="R17" s="2">
        <v>50253</v>
      </c>
      <c r="S17" s="2">
        <v>1806</v>
      </c>
      <c r="T17" s="2">
        <v>626</v>
      </c>
      <c r="U17" s="2">
        <v>0</v>
      </c>
      <c r="V17" s="2">
        <v>2602</v>
      </c>
      <c r="W17" s="2">
        <v>0</v>
      </c>
      <c r="X17" s="2">
        <v>3797</v>
      </c>
      <c r="Y17" s="2">
        <v>4809</v>
      </c>
      <c r="Z17" s="2">
        <v>0</v>
      </c>
      <c r="AA17" s="1">
        <f t="shared" si="1"/>
        <v>18706</v>
      </c>
      <c r="AB17" s="12">
        <f t="shared" si="1"/>
        <v>57278</v>
      </c>
      <c r="AC17" s="13">
        <f>AA17+AB17</f>
        <v>75984</v>
      </c>
      <c r="AE17" s="3" t="s">
        <v>14</v>
      </c>
      <c r="AF17" s="2">
        <f t="shared" si="2"/>
        <v>3311.9819700603748</v>
      </c>
      <c r="AG17" s="2">
        <f t="shared" si="2"/>
        <v>5762.0410323761789</v>
      </c>
      <c r="AH17" s="2">
        <f t="shared" si="2"/>
        <v>7162.3864894795133</v>
      </c>
      <c r="AI17" s="2">
        <f t="shared" si="2"/>
        <v>4190.5271565495204</v>
      </c>
      <c r="AJ17" s="2" t="str">
        <f t="shared" si="2"/>
        <v>N.A.</v>
      </c>
      <c r="AK17" s="2">
        <f t="shared" si="2"/>
        <v>13057.409684857805</v>
      </c>
      <c r="AL17" s="2" t="str">
        <f t="shared" si="2"/>
        <v>N.A.</v>
      </c>
      <c r="AM17" s="2">
        <f t="shared" si="2"/>
        <v>3467.1250987621806</v>
      </c>
      <c r="AN17" s="2">
        <f t="shared" si="2"/>
        <v>0</v>
      </c>
      <c r="AO17" s="2" t="str">
        <f t="shared" si="2"/>
        <v>N.A.</v>
      </c>
      <c r="AP17" s="16">
        <f t="shared" si="2"/>
        <v>2832.2700737731207</v>
      </c>
      <c r="AQ17" s="17">
        <f t="shared" si="2"/>
        <v>5924.1449072942514</v>
      </c>
      <c r="AR17" s="13">
        <f t="shared" si="2"/>
        <v>5162.9766266582456</v>
      </c>
    </row>
    <row r="18" spans="1:44" ht="15" customHeight="1" thickBot="1" x14ac:dyDescent="0.3">
      <c r="A18" s="3" t="s">
        <v>15</v>
      </c>
      <c r="B18" s="2">
        <v>11700290</v>
      </c>
      <c r="C18" s="2">
        <v>566740</v>
      </c>
      <c r="D18" s="2">
        <v>2392354.9999999995</v>
      </c>
      <c r="E18" s="2">
        <v>2777155</v>
      </c>
      <c r="F18" s="2"/>
      <c r="G18" s="2">
        <v>2869701</v>
      </c>
      <c r="H18" s="2">
        <v>5881304</v>
      </c>
      <c r="I18" s="2"/>
      <c r="J18" s="2">
        <v>0</v>
      </c>
      <c r="K18" s="2"/>
      <c r="L18" s="1">
        <f t="shared" si="0"/>
        <v>19973949</v>
      </c>
      <c r="M18" s="12">
        <f t="shared" si="0"/>
        <v>6213596</v>
      </c>
      <c r="N18" s="13">
        <f>L18+M18</f>
        <v>26187545</v>
      </c>
      <c r="P18" s="3" t="s">
        <v>15</v>
      </c>
      <c r="Q18" s="2">
        <v>3701</v>
      </c>
      <c r="R18" s="2">
        <v>202</v>
      </c>
      <c r="S18" s="2">
        <v>833</v>
      </c>
      <c r="T18" s="2">
        <v>977</v>
      </c>
      <c r="U18" s="2">
        <v>0</v>
      </c>
      <c r="V18" s="2">
        <v>873</v>
      </c>
      <c r="W18" s="2">
        <v>6128</v>
      </c>
      <c r="X18" s="2">
        <v>0</v>
      </c>
      <c r="Y18" s="2">
        <v>2121</v>
      </c>
      <c r="Z18" s="2">
        <v>0</v>
      </c>
      <c r="AA18" s="1">
        <f t="shared" si="1"/>
        <v>12783</v>
      </c>
      <c r="AB18" s="12">
        <f t="shared" si="1"/>
        <v>2052</v>
      </c>
      <c r="AC18" s="19">
        <f>AA18+AB18</f>
        <v>14835</v>
      </c>
      <c r="AE18" s="3" t="s">
        <v>15</v>
      </c>
      <c r="AF18" s="2">
        <f t="shared" si="2"/>
        <v>3161.3861118616592</v>
      </c>
      <c r="AG18" s="2">
        <f t="shared" si="2"/>
        <v>2805.6435643564355</v>
      </c>
      <c r="AH18" s="2">
        <f t="shared" si="2"/>
        <v>2871.9747899159656</v>
      </c>
      <c r="AI18" s="2">
        <f t="shared" si="2"/>
        <v>2842.5332650972364</v>
      </c>
      <c r="AJ18" s="2" t="str">
        <f t="shared" si="2"/>
        <v>N.A.</v>
      </c>
      <c r="AK18" s="2">
        <f t="shared" si="2"/>
        <v>3287.1718213058421</v>
      </c>
      <c r="AL18" s="2">
        <f t="shared" si="2"/>
        <v>959.74281984334209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1562.5400140812017</v>
      </c>
      <c r="AQ18" s="17">
        <f t="shared" si="2"/>
        <v>3028.0682261208576</v>
      </c>
      <c r="AR18" s="13">
        <f t="shared" si="2"/>
        <v>1765.2541287495787</v>
      </c>
    </row>
    <row r="19" spans="1:44" ht="15" customHeight="1" thickBot="1" x14ac:dyDescent="0.3">
      <c r="A19" s="4" t="s">
        <v>16</v>
      </c>
      <c r="B19" s="2">
        <v>78037760.000000015</v>
      </c>
      <c r="C19" s="2">
        <v>291639088.00000018</v>
      </c>
      <c r="D19" s="2">
        <v>27487805.999999996</v>
      </c>
      <c r="E19" s="2">
        <v>5400424.9999999991</v>
      </c>
      <c r="F19" s="2">
        <v>17855980.000000004</v>
      </c>
      <c r="G19" s="2">
        <v>36845081</v>
      </c>
      <c r="H19" s="2">
        <v>43253440.00000003</v>
      </c>
      <c r="I19" s="2">
        <v>13164674</v>
      </c>
      <c r="J19" s="2">
        <v>0</v>
      </c>
      <c r="K19" s="2"/>
      <c r="L19" s="1">
        <f t="shared" ref="L19" si="3">B19+D19+F19+H19+J19</f>
        <v>166634986.00000006</v>
      </c>
      <c r="M19" s="12">
        <f t="shared" ref="M19" si="4">C19+E19+G19+I19+K19</f>
        <v>347049268.00000018</v>
      </c>
      <c r="N19" s="19">
        <f>L19+M19</f>
        <v>513684254.00000024</v>
      </c>
      <c r="P19" s="4" t="s">
        <v>16</v>
      </c>
      <c r="Q19" s="2">
        <v>28451</v>
      </c>
      <c r="R19" s="2">
        <v>51150</v>
      </c>
      <c r="S19" s="2">
        <v>6595</v>
      </c>
      <c r="T19" s="2">
        <v>1603</v>
      </c>
      <c r="U19" s="2">
        <v>3737</v>
      </c>
      <c r="V19" s="2">
        <v>3475</v>
      </c>
      <c r="W19" s="2">
        <v>26186</v>
      </c>
      <c r="X19" s="2">
        <v>3797</v>
      </c>
      <c r="Y19" s="2">
        <v>11220</v>
      </c>
      <c r="Z19" s="2">
        <v>0</v>
      </c>
      <c r="AA19" s="1">
        <f t="shared" ref="AA19" si="5">Q19+S19+U19+W19+Y19</f>
        <v>76189</v>
      </c>
      <c r="AB19" s="12">
        <f t="shared" ref="AB19" si="6">R19+T19+V19+X19+Z19</f>
        <v>60025</v>
      </c>
      <c r="AC19" s="13">
        <f>AA19+AB19</f>
        <v>136214</v>
      </c>
      <c r="AE19" s="4" t="s">
        <v>16</v>
      </c>
      <c r="AF19" s="2">
        <f t="shared" ref="AF19:AO19" si="7">IFERROR(B19/Q19, "N.A.")</f>
        <v>2742.8828512178839</v>
      </c>
      <c r="AG19" s="2">
        <f t="shared" si="7"/>
        <v>5701.6439491691135</v>
      </c>
      <c r="AH19" s="2">
        <f t="shared" si="7"/>
        <v>4167.976648976497</v>
      </c>
      <c r="AI19" s="2">
        <f t="shared" si="7"/>
        <v>3368.9488459139106</v>
      </c>
      <c r="AJ19" s="2">
        <f t="shared" si="7"/>
        <v>4778.1589510302392</v>
      </c>
      <c r="AK19" s="2">
        <f t="shared" si="7"/>
        <v>10602.901007194245</v>
      </c>
      <c r="AL19" s="2">
        <f t="shared" si="7"/>
        <v>1651.7772855724445</v>
      </c>
      <c r="AM19" s="2">
        <f t="shared" si="7"/>
        <v>3467.1250987621806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2187.1265668272331</v>
      </c>
      <c r="AQ19" s="17">
        <f t="shared" ref="AQ19" si="9">IFERROR(M19/AB19, "N.A.")</f>
        <v>5781.7454060808022</v>
      </c>
      <c r="AR19" s="13">
        <f t="shared" ref="AR19" si="10">IFERROR(N19/AC19, "N.A.")</f>
        <v>3771.1560779361903</v>
      </c>
    </row>
    <row r="20" spans="1:44" ht="15" customHeight="1" thickBot="1" x14ac:dyDescent="0.3">
      <c r="A20" s="5" t="s">
        <v>0</v>
      </c>
      <c r="B20" s="47">
        <f>B19+C19</f>
        <v>369676848.00000018</v>
      </c>
      <c r="C20" s="48"/>
      <c r="D20" s="47">
        <f>D19+E19</f>
        <v>32888230.999999996</v>
      </c>
      <c r="E20" s="48"/>
      <c r="F20" s="47">
        <f>F19+G19</f>
        <v>54701061</v>
      </c>
      <c r="G20" s="48"/>
      <c r="H20" s="47">
        <f>H19+I19</f>
        <v>56418114.00000003</v>
      </c>
      <c r="I20" s="48"/>
      <c r="J20" s="47">
        <f>J19+K19</f>
        <v>0</v>
      </c>
      <c r="K20" s="48"/>
      <c r="L20" s="47">
        <f>L19+M19</f>
        <v>513684254.00000024</v>
      </c>
      <c r="M20" s="51"/>
      <c r="N20" s="20">
        <f>B20+D20+F20+H20+J20</f>
        <v>513684254.00000024</v>
      </c>
      <c r="P20" s="5" t="s">
        <v>0</v>
      </c>
      <c r="Q20" s="47">
        <f>Q19+R19</f>
        <v>79601</v>
      </c>
      <c r="R20" s="48"/>
      <c r="S20" s="47">
        <f>S19+T19</f>
        <v>8198</v>
      </c>
      <c r="T20" s="48"/>
      <c r="U20" s="47">
        <f>U19+V19</f>
        <v>7212</v>
      </c>
      <c r="V20" s="48"/>
      <c r="W20" s="47">
        <f>W19+X19</f>
        <v>29983</v>
      </c>
      <c r="X20" s="48"/>
      <c r="Y20" s="47">
        <f>Y19+Z19</f>
        <v>11220</v>
      </c>
      <c r="Z20" s="48"/>
      <c r="AA20" s="47">
        <f>AA19+AB19</f>
        <v>136214</v>
      </c>
      <c r="AB20" s="48"/>
      <c r="AC20" s="21">
        <f>Q20+S20+U20+W20+Y20</f>
        <v>136214</v>
      </c>
      <c r="AE20" s="5" t="s">
        <v>0</v>
      </c>
      <c r="AF20" s="49">
        <f>IFERROR(B20/Q20,"N.A.")</f>
        <v>4644.1231642818584</v>
      </c>
      <c r="AG20" s="50"/>
      <c r="AH20" s="49">
        <f>IFERROR(D20/S20,"N.A.")</f>
        <v>4011.738350817272</v>
      </c>
      <c r="AI20" s="50"/>
      <c r="AJ20" s="49">
        <f>IFERROR(F20/U20,"N.A.")</f>
        <v>7584.7283693843592</v>
      </c>
      <c r="AK20" s="50"/>
      <c r="AL20" s="49">
        <f>IFERROR(H20/W20,"N.A.")</f>
        <v>1881.6700797118376</v>
      </c>
      <c r="AM20" s="50"/>
      <c r="AN20" s="49">
        <f>IFERROR(J20/Y20,"N.A.")</f>
        <v>0</v>
      </c>
      <c r="AO20" s="50"/>
      <c r="AP20" s="49">
        <f>IFERROR(L20/AA20,"N.A.")</f>
        <v>3771.1560779361903</v>
      </c>
      <c r="AQ20" s="50"/>
      <c r="AR20" s="18">
        <f>IFERROR(N20/AC20, "N.A.")</f>
        <v>3771.1560779361903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17183524</v>
      </c>
      <c r="C27" s="2"/>
      <c r="D27" s="2">
        <v>9676521.0000000019</v>
      </c>
      <c r="E27" s="2"/>
      <c r="F27" s="2">
        <v>10665380</v>
      </c>
      <c r="G27" s="2"/>
      <c r="H27" s="2">
        <v>19724967.000000004</v>
      </c>
      <c r="I27" s="2"/>
      <c r="J27" s="2">
        <v>0</v>
      </c>
      <c r="K27" s="2"/>
      <c r="L27" s="1">
        <f t="shared" ref="L27:M30" si="11">B27+D27+F27+H27+J27</f>
        <v>57250392</v>
      </c>
      <c r="M27" s="12">
        <f t="shared" si="11"/>
        <v>0</v>
      </c>
      <c r="N27" s="13">
        <f>L27+M27</f>
        <v>57250392</v>
      </c>
      <c r="P27" s="3" t="s">
        <v>12</v>
      </c>
      <c r="Q27" s="2">
        <v>5977</v>
      </c>
      <c r="R27" s="2">
        <v>0</v>
      </c>
      <c r="S27" s="2">
        <v>2753</v>
      </c>
      <c r="T27" s="2">
        <v>0</v>
      </c>
      <c r="U27" s="2">
        <v>2077</v>
      </c>
      <c r="V27" s="2">
        <v>0</v>
      </c>
      <c r="W27" s="2">
        <v>6805</v>
      </c>
      <c r="X27" s="2">
        <v>0</v>
      </c>
      <c r="Y27" s="2">
        <v>1393</v>
      </c>
      <c r="Z27" s="2">
        <v>0</v>
      </c>
      <c r="AA27" s="1">
        <f t="shared" ref="AA27:AB30" si="12">Q27+S27+U27+W27+Y27</f>
        <v>19005</v>
      </c>
      <c r="AB27" s="12">
        <f t="shared" si="12"/>
        <v>0</v>
      </c>
      <c r="AC27" s="13">
        <f>AA27+AB27</f>
        <v>19005</v>
      </c>
      <c r="AE27" s="3" t="s">
        <v>12</v>
      </c>
      <c r="AF27" s="2">
        <f t="shared" ref="AF27:AR30" si="13">IFERROR(B27/Q27, "N.A.")</f>
        <v>2874.9412748870673</v>
      </c>
      <c r="AG27" s="2" t="str">
        <f t="shared" si="13"/>
        <v>N.A.</v>
      </c>
      <c r="AH27" s="2">
        <f t="shared" si="13"/>
        <v>3514.9004722121331</v>
      </c>
      <c r="AI27" s="2" t="str">
        <f t="shared" si="13"/>
        <v>N.A.</v>
      </c>
      <c r="AJ27" s="2">
        <f t="shared" si="13"/>
        <v>5134.9927780452572</v>
      </c>
      <c r="AK27" s="2" t="str">
        <f t="shared" si="13"/>
        <v>N.A.</v>
      </c>
      <c r="AL27" s="2">
        <f t="shared" si="13"/>
        <v>2898.5991182953717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3012.3857932123124</v>
      </c>
      <c r="AQ27" s="17" t="str">
        <f t="shared" si="13"/>
        <v>N.A.</v>
      </c>
      <c r="AR27" s="13">
        <f t="shared" si="13"/>
        <v>3012.3857932123124</v>
      </c>
    </row>
    <row r="28" spans="1:44" ht="15" customHeight="1" thickBot="1" x14ac:dyDescent="0.3">
      <c r="A28" s="3" t="s">
        <v>13</v>
      </c>
      <c r="B28" s="2">
        <v>954390.00000000012</v>
      </c>
      <c r="C28" s="2">
        <v>75600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954390.00000000012</v>
      </c>
      <c r="M28" s="12">
        <f t="shared" si="11"/>
        <v>75600</v>
      </c>
      <c r="N28" s="13">
        <f>L28+M28</f>
        <v>1029990.0000000001</v>
      </c>
      <c r="P28" s="3" t="s">
        <v>13</v>
      </c>
      <c r="Q28" s="2">
        <v>774</v>
      </c>
      <c r="R28" s="2">
        <v>42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774</v>
      </c>
      <c r="AB28" s="12">
        <f t="shared" si="12"/>
        <v>42</v>
      </c>
      <c r="AC28" s="13">
        <f>AA28+AB28</f>
        <v>816</v>
      </c>
      <c r="AE28" s="3" t="s">
        <v>13</v>
      </c>
      <c r="AF28" s="2">
        <f t="shared" si="13"/>
        <v>1233.0620155038762</v>
      </c>
      <c r="AG28" s="2">
        <f t="shared" si="13"/>
        <v>1800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1233.0620155038762</v>
      </c>
      <c r="AQ28" s="17">
        <f t="shared" si="13"/>
        <v>1800</v>
      </c>
      <c r="AR28" s="13">
        <f t="shared" si="13"/>
        <v>1262.2426470588236</v>
      </c>
    </row>
    <row r="29" spans="1:44" ht="15" customHeight="1" thickBot="1" x14ac:dyDescent="0.3">
      <c r="A29" s="3" t="s">
        <v>14</v>
      </c>
      <c r="B29" s="2">
        <v>23075890.999999996</v>
      </c>
      <c r="C29" s="2">
        <v>187306165.00000003</v>
      </c>
      <c r="D29" s="2">
        <v>12290189.999999998</v>
      </c>
      <c r="E29" s="2">
        <v>1758270</v>
      </c>
      <c r="F29" s="2"/>
      <c r="G29" s="2">
        <v>28989099.999999996</v>
      </c>
      <c r="H29" s="2"/>
      <c r="I29" s="2">
        <v>9352550</v>
      </c>
      <c r="J29" s="2">
        <v>0</v>
      </c>
      <c r="K29" s="2"/>
      <c r="L29" s="1">
        <f t="shared" si="11"/>
        <v>35366080.999999993</v>
      </c>
      <c r="M29" s="12">
        <f t="shared" si="11"/>
        <v>227406085.00000003</v>
      </c>
      <c r="N29" s="13">
        <f>L29+M29</f>
        <v>262772166.00000003</v>
      </c>
      <c r="P29" s="3" t="s">
        <v>14</v>
      </c>
      <c r="Q29" s="2">
        <v>6234</v>
      </c>
      <c r="R29" s="2">
        <v>31686</v>
      </c>
      <c r="S29" s="2">
        <v>1448</v>
      </c>
      <c r="T29" s="2">
        <v>453</v>
      </c>
      <c r="U29" s="2">
        <v>0</v>
      </c>
      <c r="V29" s="2">
        <v>1928</v>
      </c>
      <c r="W29" s="2">
        <v>0</v>
      </c>
      <c r="X29" s="2">
        <v>2026</v>
      </c>
      <c r="Y29" s="2">
        <v>1921</v>
      </c>
      <c r="Z29" s="2">
        <v>0</v>
      </c>
      <c r="AA29" s="1">
        <f t="shared" si="12"/>
        <v>9603</v>
      </c>
      <c r="AB29" s="12">
        <f t="shared" si="12"/>
        <v>36093</v>
      </c>
      <c r="AC29" s="13">
        <f>AA29+AB29</f>
        <v>45696</v>
      </c>
      <c r="AE29" s="3" t="s">
        <v>14</v>
      </c>
      <c r="AF29" s="2">
        <f t="shared" si="13"/>
        <v>3701.6187038819371</v>
      </c>
      <c r="AG29" s="2">
        <f t="shared" si="13"/>
        <v>5911.322508363316</v>
      </c>
      <c r="AH29" s="2">
        <f t="shared" si="13"/>
        <v>8487.700276243093</v>
      </c>
      <c r="AI29" s="2">
        <f t="shared" si="13"/>
        <v>3881.3907284768211</v>
      </c>
      <c r="AJ29" s="2" t="str">
        <f t="shared" si="13"/>
        <v>N.A.</v>
      </c>
      <c r="AK29" s="2">
        <f t="shared" si="13"/>
        <v>15035.840248962653</v>
      </c>
      <c r="AL29" s="2" t="str">
        <f t="shared" si="13"/>
        <v>N.A.</v>
      </c>
      <c r="AM29" s="2">
        <f t="shared" si="13"/>
        <v>4616.2635735439289</v>
      </c>
      <c r="AN29" s="2">
        <f t="shared" si="13"/>
        <v>0</v>
      </c>
      <c r="AO29" s="2" t="str">
        <f t="shared" si="13"/>
        <v>N.A.</v>
      </c>
      <c r="AP29" s="16">
        <f t="shared" si="13"/>
        <v>3682.8158908674363</v>
      </c>
      <c r="AQ29" s="17">
        <f t="shared" si="13"/>
        <v>6300.5592497160123</v>
      </c>
      <c r="AR29" s="13">
        <f t="shared" si="13"/>
        <v>5750.4413077731097</v>
      </c>
    </row>
    <row r="30" spans="1:44" ht="15" customHeight="1" thickBot="1" x14ac:dyDescent="0.3">
      <c r="A30" s="3" t="s">
        <v>15</v>
      </c>
      <c r="B30" s="2">
        <v>11700290</v>
      </c>
      <c r="C30" s="2">
        <v>566740</v>
      </c>
      <c r="D30" s="2">
        <v>2392354.9999999995</v>
      </c>
      <c r="E30" s="2">
        <v>2777155</v>
      </c>
      <c r="F30" s="2"/>
      <c r="G30" s="2">
        <v>2438059</v>
      </c>
      <c r="H30" s="2">
        <v>5620791.9999999981</v>
      </c>
      <c r="I30" s="2"/>
      <c r="J30" s="2">
        <v>0</v>
      </c>
      <c r="K30" s="2"/>
      <c r="L30" s="1">
        <f t="shared" si="11"/>
        <v>19713437</v>
      </c>
      <c r="M30" s="12">
        <f t="shared" si="11"/>
        <v>5781954</v>
      </c>
      <c r="N30" s="13">
        <f>L30+M30</f>
        <v>25495391</v>
      </c>
      <c r="P30" s="3" t="s">
        <v>15</v>
      </c>
      <c r="Q30" s="2">
        <v>3701</v>
      </c>
      <c r="R30" s="2">
        <v>202</v>
      </c>
      <c r="S30" s="2">
        <v>833</v>
      </c>
      <c r="T30" s="2">
        <v>977</v>
      </c>
      <c r="U30" s="2">
        <v>0</v>
      </c>
      <c r="V30" s="2">
        <v>799</v>
      </c>
      <c r="W30" s="2">
        <v>5917</v>
      </c>
      <c r="X30" s="2">
        <v>0</v>
      </c>
      <c r="Y30" s="2">
        <v>1551</v>
      </c>
      <c r="Z30" s="2">
        <v>0</v>
      </c>
      <c r="AA30" s="1">
        <f t="shared" si="12"/>
        <v>12002</v>
      </c>
      <c r="AB30" s="12">
        <f t="shared" si="12"/>
        <v>1978</v>
      </c>
      <c r="AC30" s="19">
        <f>AA30+AB30</f>
        <v>13980</v>
      </c>
      <c r="AE30" s="3" t="s">
        <v>15</v>
      </c>
      <c r="AF30" s="2">
        <f t="shared" si="13"/>
        <v>3161.3861118616592</v>
      </c>
      <c r="AG30" s="2">
        <f t="shared" si="13"/>
        <v>2805.6435643564355</v>
      </c>
      <c r="AH30" s="2">
        <f t="shared" si="13"/>
        <v>2871.9747899159656</v>
      </c>
      <c r="AI30" s="2">
        <f t="shared" si="13"/>
        <v>2842.5332650972364</v>
      </c>
      <c r="AJ30" s="2" t="str">
        <f t="shared" si="13"/>
        <v>N.A.</v>
      </c>
      <c r="AK30" s="2">
        <f t="shared" si="13"/>
        <v>3051.3879849812265</v>
      </c>
      <c r="AL30" s="2">
        <f t="shared" si="13"/>
        <v>949.93949636640161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1642.5126645559073</v>
      </c>
      <c r="AQ30" s="17">
        <f t="shared" si="13"/>
        <v>2923.1314459049545</v>
      </c>
      <c r="AR30" s="13">
        <f t="shared" si="13"/>
        <v>1823.7046494992846</v>
      </c>
    </row>
    <row r="31" spans="1:44" ht="15" customHeight="1" thickBot="1" x14ac:dyDescent="0.3">
      <c r="A31" s="4" t="s">
        <v>16</v>
      </c>
      <c r="B31" s="2">
        <v>52914094.999999993</v>
      </c>
      <c r="C31" s="2">
        <v>187948505.00000003</v>
      </c>
      <c r="D31" s="2">
        <v>24359066.000000004</v>
      </c>
      <c r="E31" s="2">
        <v>4535425</v>
      </c>
      <c r="F31" s="2">
        <v>10665380</v>
      </c>
      <c r="G31" s="2">
        <v>31427158.999999996</v>
      </c>
      <c r="H31" s="2">
        <v>25345759.000000007</v>
      </c>
      <c r="I31" s="2">
        <v>9352550</v>
      </c>
      <c r="J31" s="2">
        <v>0</v>
      </c>
      <c r="K31" s="2"/>
      <c r="L31" s="1">
        <f t="shared" ref="L31" si="14">B31+D31+F31+H31+J31</f>
        <v>113284300</v>
      </c>
      <c r="M31" s="12">
        <f t="shared" ref="M31" si="15">C31+E31+G31+I31+K31</f>
        <v>233263639.00000003</v>
      </c>
      <c r="N31" s="19">
        <f>L31+M31</f>
        <v>346547939</v>
      </c>
      <c r="P31" s="4" t="s">
        <v>16</v>
      </c>
      <c r="Q31" s="2">
        <v>16686</v>
      </c>
      <c r="R31" s="2">
        <v>31930</v>
      </c>
      <c r="S31" s="2">
        <v>5034</v>
      </c>
      <c r="T31" s="2">
        <v>1430</v>
      </c>
      <c r="U31" s="2">
        <v>2077</v>
      </c>
      <c r="V31" s="2">
        <v>2727</v>
      </c>
      <c r="W31" s="2">
        <v>12722</v>
      </c>
      <c r="X31" s="2">
        <v>2026</v>
      </c>
      <c r="Y31" s="2">
        <v>4865</v>
      </c>
      <c r="Z31" s="2">
        <v>0</v>
      </c>
      <c r="AA31" s="1">
        <f t="shared" ref="AA31" si="16">Q31+S31+U31+W31+Y31</f>
        <v>41384</v>
      </c>
      <c r="AB31" s="12">
        <f t="shared" ref="AB31" si="17">R31+T31+V31+X31+Z31</f>
        <v>38113</v>
      </c>
      <c r="AC31" s="13">
        <f>AA31+AB31</f>
        <v>79497</v>
      </c>
      <c r="AE31" s="4" t="s">
        <v>16</v>
      </c>
      <c r="AF31" s="2">
        <f t="shared" ref="AF31:AO31" si="18">IFERROR(B31/Q31, "N.A.")</f>
        <v>3171.1671461105116</v>
      </c>
      <c r="AG31" s="2">
        <f t="shared" si="18"/>
        <v>5886.266990291263</v>
      </c>
      <c r="AH31" s="2">
        <f t="shared" si="18"/>
        <v>4838.9086213746532</v>
      </c>
      <c r="AI31" s="2">
        <f t="shared" si="18"/>
        <v>3171.6258741258739</v>
      </c>
      <c r="AJ31" s="2">
        <f t="shared" si="18"/>
        <v>5134.9927780452572</v>
      </c>
      <c r="AK31" s="2">
        <f t="shared" si="18"/>
        <v>11524.444077741106</v>
      </c>
      <c r="AL31" s="2">
        <f t="shared" si="18"/>
        <v>1992.2778651155484</v>
      </c>
      <c r="AM31" s="2">
        <f t="shared" si="18"/>
        <v>4616.2635735439289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2737.3936787164121</v>
      </c>
      <c r="AQ31" s="17">
        <f t="shared" ref="AQ31" si="20">IFERROR(M31/AB31, "N.A.")</f>
        <v>6120.3169259832612</v>
      </c>
      <c r="AR31" s="13">
        <f t="shared" ref="AR31" si="21">IFERROR(N31/AC31, "N.A.")</f>
        <v>4359.2580726316719</v>
      </c>
    </row>
    <row r="32" spans="1:44" ht="15" customHeight="1" thickBot="1" x14ac:dyDescent="0.3">
      <c r="A32" s="5" t="s">
        <v>0</v>
      </c>
      <c r="B32" s="47">
        <f>B31+C31</f>
        <v>240862600.00000003</v>
      </c>
      <c r="C32" s="48"/>
      <c r="D32" s="47">
        <f>D31+E31</f>
        <v>28894491.000000004</v>
      </c>
      <c r="E32" s="48"/>
      <c r="F32" s="47">
        <f>F31+G31</f>
        <v>42092539</v>
      </c>
      <c r="G32" s="48"/>
      <c r="H32" s="47">
        <f>H31+I31</f>
        <v>34698309.000000007</v>
      </c>
      <c r="I32" s="48"/>
      <c r="J32" s="47">
        <f>J31+K31</f>
        <v>0</v>
      </c>
      <c r="K32" s="48"/>
      <c r="L32" s="47">
        <f>L31+M31</f>
        <v>346547939</v>
      </c>
      <c r="M32" s="51"/>
      <c r="N32" s="20">
        <f>B32+D32+F32+H32+J32</f>
        <v>346547939.00000006</v>
      </c>
      <c r="P32" s="5" t="s">
        <v>0</v>
      </c>
      <c r="Q32" s="47">
        <f>Q31+R31</f>
        <v>48616</v>
      </c>
      <c r="R32" s="48"/>
      <c r="S32" s="47">
        <f>S31+T31</f>
        <v>6464</v>
      </c>
      <c r="T32" s="48"/>
      <c r="U32" s="47">
        <f>U31+V31</f>
        <v>4804</v>
      </c>
      <c r="V32" s="48"/>
      <c r="W32" s="47">
        <f>W31+X31</f>
        <v>14748</v>
      </c>
      <c r="X32" s="48"/>
      <c r="Y32" s="47">
        <f>Y31+Z31</f>
        <v>4865</v>
      </c>
      <c r="Z32" s="48"/>
      <c r="AA32" s="47">
        <f>AA31+AB31</f>
        <v>79497</v>
      </c>
      <c r="AB32" s="48"/>
      <c r="AC32" s="21">
        <f>Q32+S32+U32+W32+Y32</f>
        <v>79497</v>
      </c>
      <c r="AE32" s="5" t="s">
        <v>0</v>
      </c>
      <c r="AF32" s="49">
        <f>IFERROR(B32/Q32,"N.A.")</f>
        <v>4954.3895013987167</v>
      </c>
      <c r="AG32" s="50"/>
      <c r="AH32" s="49">
        <f>IFERROR(D32/S32,"N.A.")</f>
        <v>4470.0635829207922</v>
      </c>
      <c r="AI32" s="50"/>
      <c r="AJ32" s="49">
        <f>IFERROR(F32/U32,"N.A.")</f>
        <v>8761.9773105745207</v>
      </c>
      <c r="AK32" s="50"/>
      <c r="AL32" s="49">
        <f>IFERROR(H32/W32,"N.A.")</f>
        <v>2352.7467453213999</v>
      </c>
      <c r="AM32" s="50"/>
      <c r="AN32" s="49">
        <f>IFERROR(J32/Y32,"N.A.")</f>
        <v>0</v>
      </c>
      <c r="AO32" s="50"/>
      <c r="AP32" s="49">
        <f>IFERROR(L32/AA32,"N.A.")</f>
        <v>4359.2580726316719</v>
      </c>
      <c r="AQ32" s="50"/>
      <c r="AR32" s="18">
        <f>IFERROR(N32/AC32, "N.A.")</f>
        <v>4359.2580726316728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1083920</v>
      </c>
      <c r="C39" s="2"/>
      <c r="D39" s="2">
        <v>827300</v>
      </c>
      <c r="E39" s="2"/>
      <c r="F39" s="2">
        <v>7190600</v>
      </c>
      <c r="G39" s="2"/>
      <c r="H39" s="2">
        <v>17647169</v>
      </c>
      <c r="I39" s="2"/>
      <c r="J39" s="2">
        <v>0</v>
      </c>
      <c r="K39" s="2"/>
      <c r="L39" s="1">
        <f t="shared" ref="L39:M42" si="22">B39+D39+F39+H39+J39</f>
        <v>26748989</v>
      </c>
      <c r="M39" s="12">
        <f t="shared" si="22"/>
        <v>0</v>
      </c>
      <c r="N39" s="13">
        <f>L39+M39</f>
        <v>26748989</v>
      </c>
      <c r="P39" s="3" t="s">
        <v>12</v>
      </c>
      <c r="Q39" s="2">
        <v>878</v>
      </c>
      <c r="R39" s="2">
        <v>0</v>
      </c>
      <c r="S39" s="2">
        <v>245</v>
      </c>
      <c r="T39" s="2">
        <v>0</v>
      </c>
      <c r="U39" s="2">
        <v>1660</v>
      </c>
      <c r="V39" s="2">
        <v>0</v>
      </c>
      <c r="W39" s="2">
        <v>13253</v>
      </c>
      <c r="X39" s="2">
        <v>0</v>
      </c>
      <c r="Y39" s="2">
        <v>2897</v>
      </c>
      <c r="Z39" s="2">
        <v>0</v>
      </c>
      <c r="AA39" s="1">
        <f t="shared" ref="AA39:AB42" si="23">Q39+S39+U39+W39+Y39</f>
        <v>18933</v>
      </c>
      <c r="AB39" s="12">
        <f t="shared" si="23"/>
        <v>0</v>
      </c>
      <c r="AC39" s="13">
        <f>AA39+AB39</f>
        <v>18933</v>
      </c>
      <c r="AE39" s="3" t="s">
        <v>12</v>
      </c>
      <c r="AF39" s="2">
        <f t="shared" ref="AF39:AR42" si="24">IFERROR(B39/Q39, "N.A.")</f>
        <v>1234.5330296127563</v>
      </c>
      <c r="AG39" s="2" t="str">
        <f t="shared" si="24"/>
        <v>N.A.</v>
      </c>
      <c r="AH39" s="2">
        <f t="shared" si="24"/>
        <v>3376.7346938775509</v>
      </c>
      <c r="AI39" s="2" t="str">
        <f t="shared" si="24"/>
        <v>N.A.</v>
      </c>
      <c r="AJ39" s="2">
        <f t="shared" si="24"/>
        <v>4331.6867469879517</v>
      </c>
      <c r="AK39" s="2" t="str">
        <f t="shared" si="24"/>
        <v>N.A.</v>
      </c>
      <c r="AL39" s="2">
        <f t="shared" si="24"/>
        <v>1331.5603259639327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1412.8235884434584</v>
      </c>
      <c r="AQ39" s="17" t="str">
        <f t="shared" si="24"/>
        <v>N.A.</v>
      </c>
      <c r="AR39" s="13">
        <f t="shared" si="24"/>
        <v>1412.8235884434584</v>
      </c>
    </row>
    <row r="40" spans="1:44" ht="15" customHeight="1" thickBot="1" x14ac:dyDescent="0.3">
      <c r="A40" s="3" t="s">
        <v>13</v>
      </c>
      <c r="B40" s="2">
        <v>7070461.9999999991</v>
      </c>
      <c r="C40" s="2">
        <v>1436899.9999999998</v>
      </c>
      <c r="D40" s="2">
        <v>1656360</v>
      </c>
      <c r="E40" s="2"/>
      <c r="F40" s="2"/>
      <c r="G40" s="2"/>
      <c r="H40" s="2"/>
      <c r="I40" s="2"/>
      <c r="J40" s="2"/>
      <c r="K40" s="2"/>
      <c r="L40" s="1">
        <f t="shared" si="22"/>
        <v>8726822</v>
      </c>
      <c r="M40" s="12">
        <f t="shared" si="22"/>
        <v>1436899.9999999998</v>
      </c>
      <c r="N40" s="13">
        <f>L40+M40</f>
        <v>10163722</v>
      </c>
      <c r="P40" s="3" t="s">
        <v>13</v>
      </c>
      <c r="Q40" s="2">
        <v>5030</v>
      </c>
      <c r="R40" s="2">
        <v>653</v>
      </c>
      <c r="S40" s="2">
        <v>958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5988</v>
      </c>
      <c r="AB40" s="12">
        <f t="shared" si="23"/>
        <v>653</v>
      </c>
      <c r="AC40" s="13">
        <f>AA40+AB40</f>
        <v>6641</v>
      </c>
      <c r="AE40" s="3" t="s">
        <v>13</v>
      </c>
      <c r="AF40" s="2">
        <f t="shared" si="24"/>
        <v>1405.6584493041748</v>
      </c>
      <c r="AG40" s="2">
        <f t="shared" si="24"/>
        <v>2200.4594180704439</v>
      </c>
      <c r="AH40" s="2">
        <f t="shared" si="24"/>
        <v>1728.9770354906054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1457.3851035404141</v>
      </c>
      <c r="AQ40" s="17">
        <f t="shared" si="24"/>
        <v>2200.4594180704439</v>
      </c>
      <c r="AR40" s="13">
        <f t="shared" si="24"/>
        <v>1530.4505345580485</v>
      </c>
    </row>
    <row r="41" spans="1:44" ht="15" customHeight="1" thickBot="1" x14ac:dyDescent="0.3">
      <c r="A41" s="3" t="s">
        <v>14</v>
      </c>
      <c r="B41" s="2">
        <v>16969283</v>
      </c>
      <c r="C41" s="2">
        <v>102253682.99999997</v>
      </c>
      <c r="D41" s="2">
        <v>645080</v>
      </c>
      <c r="E41" s="2">
        <v>865000</v>
      </c>
      <c r="F41" s="2"/>
      <c r="G41" s="2">
        <v>4986280</v>
      </c>
      <c r="H41" s="2"/>
      <c r="I41" s="2">
        <v>3812124</v>
      </c>
      <c r="J41" s="2">
        <v>0</v>
      </c>
      <c r="K41" s="2"/>
      <c r="L41" s="1">
        <f t="shared" si="22"/>
        <v>17614363</v>
      </c>
      <c r="M41" s="12">
        <f t="shared" si="22"/>
        <v>111917086.99999997</v>
      </c>
      <c r="N41" s="13">
        <f>L41+M41</f>
        <v>129531449.99999997</v>
      </c>
      <c r="P41" s="3" t="s">
        <v>14</v>
      </c>
      <c r="Q41" s="2">
        <v>5857</v>
      </c>
      <c r="R41" s="2">
        <v>18567</v>
      </c>
      <c r="S41" s="2">
        <v>358</v>
      </c>
      <c r="T41" s="2">
        <v>173</v>
      </c>
      <c r="U41" s="2">
        <v>0</v>
      </c>
      <c r="V41" s="2">
        <v>674</v>
      </c>
      <c r="W41" s="2">
        <v>0</v>
      </c>
      <c r="X41" s="2">
        <v>1771</v>
      </c>
      <c r="Y41" s="2">
        <v>2888</v>
      </c>
      <c r="Z41" s="2">
        <v>0</v>
      </c>
      <c r="AA41" s="1">
        <f t="shared" si="23"/>
        <v>9103</v>
      </c>
      <c r="AB41" s="12">
        <f t="shared" si="23"/>
        <v>21185</v>
      </c>
      <c r="AC41" s="13">
        <f>AA41+AB41</f>
        <v>30288</v>
      </c>
      <c r="AE41" s="3" t="s">
        <v>14</v>
      </c>
      <c r="AF41" s="2">
        <f t="shared" si="24"/>
        <v>2897.2653235444768</v>
      </c>
      <c r="AG41" s="2">
        <f t="shared" si="24"/>
        <v>5507.2808208111146</v>
      </c>
      <c r="AH41" s="2">
        <f t="shared" si="24"/>
        <v>1801.8994413407822</v>
      </c>
      <c r="AI41" s="2">
        <f t="shared" si="24"/>
        <v>5000</v>
      </c>
      <c r="AJ41" s="2" t="str">
        <f t="shared" si="24"/>
        <v>N.A.</v>
      </c>
      <c r="AK41" s="2">
        <f t="shared" si="24"/>
        <v>7398.0415430267067</v>
      </c>
      <c r="AL41" s="2" t="str">
        <f t="shared" si="24"/>
        <v>N.A.</v>
      </c>
      <c r="AM41" s="2">
        <f t="shared" si="24"/>
        <v>2152.5262563523434</v>
      </c>
      <c r="AN41" s="2">
        <f t="shared" si="24"/>
        <v>0</v>
      </c>
      <c r="AO41" s="2" t="str">
        <f t="shared" si="24"/>
        <v>N.A.</v>
      </c>
      <c r="AP41" s="16">
        <f t="shared" si="24"/>
        <v>1935.0063715258707</v>
      </c>
      <c r="AQ41" s="17">
        <f t="shared" si="24"/>
        <v>5282.8457399103127</v>
      </c>
      <c r="AR41" s="13">
        <f t="shared" si="24"/>
        <v>4276.6590729001573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431642</v>
      </c>
      <c r="H42" s="2">
        <v>260512</v>
      </c>
      <c r="I42" s="2"/>
      <c r="J42" s="2">
        <v>0</v>
      </c>
      <c r="K42" s="2"/>
      <c r="L42" s="1">
        <f t="shared" si="22"/>
        <v>260512</v>
      </c>
      <c r="M42" s="12">
        <f t="shared" si="22"/>
        <v>431642</v>
      </c>
      <c r="N42" s="13">
        <f>L42+M42</f>
        <v>692154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74</v>
      </c>
      <c r="W42" s="2">
        <v>211</v>
      </c>
      <c r="X42" s="2">
        <v>0</v>
      </c>
      <c r="Y42" s="2">
        <v>570</v>
      </c>
      <c r="Z42" s="2">
        <v>0</v>
      </c>
      <c r="AA42" s="1">
        <f t="shared" si="23"/>
        <v>781</v>
      </c>
      <c r="AB42" s="12">
        <f t="shared" si="23"/>
        <v>74</v>
      </c>
      <c r="AC42" s="13">
        <f>AA42+AB42</f>
        <v>855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5833</v>
      </c>
      <c r="AL42" s="2">
        <f t="shared" si="24"/>
        <v>1234.654028436019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333.56209987195905</v>
      </c>
      <c r="AQ42" s="17">
        <f t="shared" si="24"/>
        <v>5833</v>
      </c>
      <c r="AR42" s="13">
        <f t="shared" si="24"/>
        <v>809.53684210526319</v>
      </c>
    </row>
    <row r="43" spans="1:44" ht="15" customHeight="1" thickBot="1" x14ac:dyDescent="0.3">
      <c r="A43" s="4" t="s">
        <v>16</v>
      </c>
      <c r="B43" s="2">
        <v>25123664.999999974</v>
      </c>
      <c r="C43" s="2">
        <v>103690583.00000001</v>
      </c>
      <c r="D43" s="2">
        <v>3128740</v>
      </c>
      <c r="E43" s="2">
        <v>865000</v>
      </c>
      <c r="F43" s="2">
        <v>7190600</v>
      </c>
      <c r="G43" s="2">
        <v>5417922</v>
      </c>
      <c r="H43" s="2">
        <v>17907680.999999996</v>
      </c>
      <c r="I43" s="2">
        <v>3812124</v>
      </c>
      <c r="J43" s="2">
        <v>0</v>
      </c>
      <c r="K43" s="2"/>
      <c r="L43" s="1">
        <f t="shared" ref="L43" si="25">B43+D43+F43+H43+J43</f>
        <v>53350685.99999997</v>
      </c>
      <c r="M43" s="12">
        <f t="shared" ref="M43" si="26">C43+E43+G43+I43+K43</f>
        <v>113785629.00000001</v>
      </c>
      <c r="N43" s="19">
        <f>L43+M43</f>
        <v>167136315</v>
      </c>
      <c r="P43" s="4" t="s">
        <v>16</v>
      </c>
      <c r="Q43" s="2">
        <v>11765</v>
      </c>
      <c r="R43" s="2">
        <v>19220</v>
      </c>
      <c r="S43" s="2">
        <v>1561</v>
      </c>
      <c r="T43" s="2">
        <v>173</v>
      </c>
      <c r="U43" s="2">
        <v>1660</v>
      </c>
      <c r="V43" s="2">
        <v>748</v>
      </c>
      <c r="W43" s="2">
        <v>13464</v>
      </c>
      <c r="X43" s="2">
        <v>1771</v>
      </c>
      <c r="Y43" s="2">
        <v>6355</v>
      </c>
      <c r="Z43" s="2">
        <v>0</v>
      </c>
      <c r="AA43" s="1">
        <f t="shared" ref="AA43" si="27">Q43+S43+U43+W43+Y43</f>
        <v>34805</v>
      </c>
      <c r="AB43" s="12">
        <f t="shared" ref="AB43" si="28">R43+T43+V43+X43+Z43</f>
        <v>21912</v>
      </c>
      <c r="AC43" s="19">
        <f>AA43+AB43</f>
        <v>56717</v>
      </c>
      <c r="AE43" s="4" t="s">
        <v>16</v>
      </c>
      <c r="AF43" s="2">
        <f t="shared" ref="AF43:AO43" si="29">IFERROR(B43/Q43, "N.A.")</f>
        <v>2135.458138546534</v>
      </c>
      <c r="AG43" s="2">
        <f t="shared" si="29"/>
        <v>5394.9314776274723</v>
      </c>
      <c r="AH43" s="2">
        <f t="shared" si="29"/>
        <v>2004.3177450352339</v>
      </c>
      <c r="AI43" s="2">
        <f t="shared" si="29"/>
        <v>5000</v>
      </c>
      <c r="AJ43" s="2">
        <f t="shared" si="29"/>
        <v>4331.6867469879517</v>
      </c>
      <c r="AK43" s="2">
        <f t="shared" si="29"/>
        <v>7243.2112299465243</v>
      </c>
      <c r="AL43" s="2">
        <f t="shared" si="29"/>
        <v>1330.0416666666663</v>
      </c>
      <c r="AM43" s="2">
        <f t="shared" si="29"/>
        <v>2152.5262563523434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1532.8454532394762</v>
      </c>
      <c r="AQ43" s="17">
        <f t="shared" ref="AQ43" si="31">IFERROR(M43/AB43, "N.A.")</f>
        <v>5192.845427163199</v>
      </c>
      <c r="AR43" s="13">
        <f t="shared" ref="AR43" si="32">IFERROR(N43/AC43, "N.A.")</f>
        <v>2946.8468889398241</v>
      </c>
    </row>
    <row r="44" spans="1:44" ht="15" customHeight="1" thickBot="1" x14ac:dyDescent="0.3">
      <c r="A44" s="5" t="s">
        <v>0</v>
      </c>
      <c r="B44" s="47">
        <f>B43+C43</f>
        <v>128814247.99999999</v>
      </c>
      <c r="C44" s="48"/>
      <c r="D44" s="47">
        <f>D43+E43</f>
        <v>3993740</v>
      </c>
      <c r="E44" s="48"/>
      <c r="F44" s="47">
        <f>F43+G43</f>
        <v>12608522</v>
      </c>
      <c r="G44" s="48"/>
      <c r="H44" s="47">
        <f>H43+I43</f>
        <v>21719804.999999996</v>
      </c>
      <c r="I44" s="48"/>
      <c r="J44" s="47">
        <f>J43+K43</f>
        <v>0</v>
      </c>
      <c r="K44" s="48"/>
      <c r="L44" s="47">
        <f>L43+M43</f>
        <v>167136315</v>
      </c>
      <c r="M44" s="51"/>
      <c r="N44" s="20">
        <f>B44+D44+F44+H44+J44</f>
        <v>167136315</v>
      </c>
      <c r="P44" s="5" t="s">
        <v>0</v>
      </c>
      <c r="Q44" s="47">
        <f>Q43+R43</f>
        <v>30985</v>
      </c>
      <c r="R44" s="48"/>
      <c r="S44" s="47">
        <f>S43+T43</f>
        <v>1734</v>
      </c>
      <c r="T44" s="48"/>
      <c r="U44" s="47">
        <f>U43+V43</f>
        <v>2408</v>
      </c>
      <c r="V44" s="48"/>
      <c r="W44" s="47">
        <f>W43+X43</f>
        <v>15235</v>
      </c>
      <c r="X44" s="48"/>
      <c r="Y44" s="47">
        <f>Y43+Z43</f>
        <v>6355</v>
      </c>
      <c r="Z44" s="48"/>
      <c r="AA44" s="47">
        <f>AA43+AB43</f>
        <v>56717</v>
      </c>
      <c r="AB44" s="51"/>
      <c r="AC44" s="20">
        <f>Q44+S44+U44+W44+Y44</f>
        <v>56717</v>
      </c>
      <c r="AE44" s="5" t="s">
        <v>0</v>
      </c>
      <c r="AF44" s="49">
        <f>IFERROR(B44/Q44,"N.A.")</f>
        <v>4157.3099241568498</v>
      </c>
      <c r="AG44" s="50"/>
      <c r="AH44" s="49">
        <f>IFERROR(D44/S44,"N.A.")</f>
        <v>2303.1949250288349</v>
      </c>
      <c r="AI44" s="50"/>
      <c r="AJ44" s="49">
        <f>IFERROR(F44/U44,"N.A.")</f>
        <v>5236.0971760797338</v>
      </c>
      <c r="AK44" s="50"/>
      <c r="AL44" s="49">
        <f>IFERROR(H44/W44,"N.A.")</f>
        <v>1425.6517886445681</v>
      </c>
      <c r="AM44" s="50"/>
      <c r="AN44" s="49">
        <f>IFERROR(J44/Y44,"N.A.")</f>
        <v>0</v>
      </c>
      <c r="AO44" s="50"/>
      <c r="AP44" s="49">
        <f>IFERROR(L44/AA44,"N.A.")</f>
        <v>2946.8468889398241</v>
      </c>
      <c r="AQ44" s="50"/>
      <c r="AR44" s="18">
        <f>IFERROR(N44/AC44, "N.A.")</f>
        <v>2946.8468889398241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61935043.000000015</v>
      </c>
      <c r="C15" s="2"/>
      <c r="D15" s="2">
        <v>34390821.999999993</v>
      </c>
      <c r="E15" s="2"/>
      <c r="F15" s="2">
        <v>54572479.000000015</v>
      </c>
      <c r="G15" s="2"/>
      <c r="H15" s="2">
        <v>120228094.99999997</v>
      </c>
      <c r="I15" s="2"/>
      <c r="J15" s="2">
        <v>0</v>
      </c>
      <c r="K15" s="2"/>
      <c r="L15" s="1">
        <f t="shared" ref="L15:M18" si="0">B15+D15+F15+H15+J15</f>
        <v>271126439</v>
      </c>
      <c r="M15" s="12">
        <f t="shared" si="0"/>
        <v>0</v>
      </c>
      <c r="N15" s="13">
        <f>L15+M15</f>
        <v>271126439</v>
      </c>
      <c r="P15" s="3" t="s">
        <v>12</v>
      </c>
      <c r="Q15" s="2">
        <v>14168</v>
      </c>
      <c r="R15" s="2">
        <v>0</v>
      </c>
      <c r="S15" s="2">
        <v>6571</v>
      </c>
      <c r="T15" s="2">
        <v>0</v>
      </c>
      <c r="U15" s="2">
        <v>6770</v>
      </c>
      <c r="V15" s="2">
        <v>0</v>
      </c>
      <c r="W15" s="2">
        <v>27064</v>
      </c>
      <c r="X15" s="2">
        <v>0</v>
      </c>
      <c r="Y15" s="2">
        <v>3341</v>
      </c>
      <c r="Z15" s="2">
        <v>0</v>
      </c>
      <c r="AA15" s="1">
        <f t="shared" ref="AA15:AB18" si="1">Q15+S15+U15+W15+Y15</f>
        <v>57914</v>
      </c>
      <c r="AB15" s="12">
        <f t="shared" si="1"/>
        <v>0</v>
      </c>
      <c r="AC15" s="13">
        <f>AA15+AB15</f>
        <v>57914</v>
      </c>
      <c r="AE15" s="3" t="s">
        <v>12</v>
      </c>
      <c r="AF15" s="2">
        <f t="shared" ref="AF15:AR18" si="2">IFERROR(B15/Q15, "N.A.")</f>
        <v>4371.4739553924346</v>
      </c>
      <c r="AG15" s="2" t="str">
        <f t="shared" si="2"/>
        <v>N.A.</v>
      </c>
      <c r="AH15" s="2">
        <f t="shared" si="2"/>
        <v>5233.7272865621662</v>
      </c>
      <c r="AI15" s="2" t="str">
        <f t="shared" si="2"/>
        <v>N.A.</v>
      </c>
      <c r="AJ15" s="2">
        <f t="shared" si="2"/>
        <v>8060.927474150667</v>
      </c>
      <c r="AK15" s="2" t="str">
        <f t="shared" si="2"/>
        <v>N.A.</v>
      </c>
      <c r="AL15" s="2">
        <f t="shared" si="2"/>
        <v>4442.3623632870222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4681.5353627792938</v>
      </c>
      <c r="AQ15" s="17" t="str">
        <f t="shared" si="2"/>
        <v>N.A.</v>
      </c>
      <c r="AR15" s="13">
        <f t="shared" si="2"/>
        <v>4681.5353627792938</v>
      </c>
    </row>
    <row r="16" spans="1:44" ht="15" customHeight="1" thickBot="1" x14ac:dyDescent="0.3">
      <c r="A16" s="3" t="s">
        <v>13</v>
      </c>
      <c r="B16" s="2">
        <v>23149246.000000004</v>
      </c>
      <c r="C16" s="2">
        <v>5283504.9999999991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23149246.000000004</v>
      </c>
      <c r="M16" s="12">
        <f t="shared" si="0"/>
        <v>5283504.9999999991</v>
      </c>
      <c r="N16" s="13">
        <f>L16+M16</f>
        <v>28432751.000000004</v>
      </c>
      <c r="P16" s="3" t="s">
        <v>13</v>
      </c>
      <c r="Q16" s="2">
        <v>7629</v>
      </c>
      <c r="R16" s="2">
        <v>1537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7629</v>
      </c>
      <c r="AB16" s="12">
        <f t="shared" si="1"/>
        <v>1537</v>
      </c>
      <c r="AC16" s="13">
        <f>AA16+AB16</f>
        <v>9166</v>
      </c>
      <c r="AE16" s="3" t="s">
        <v>13</v>
      </c>
      <c r="AF16" s="2">
        <f t="shared" si="2"/>
        <v>3034.3748853060692</v>
      </c>
      <c r="AG16" s="2">
        <f t="shared" si="2"/>
        <v>3437.5439167208842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3034.3748853060692</v>
      </c>
      <c r="AQ16" s="17">
        <f t="shared" si="2"/>
        <v>3437.5439167208842</v>
      </c>
      <c r="AR16" s="13">
        <f t="shared" si="2"/>
        <v>3101.9802531093173</v>
      </c>
    </row>
    <row r="17" spans="1:44" ht="15" customHeight="1" thickBot="1" x14ac:dyDescent="0.3">
      <c r="A17" s="3" t="s">
        <v>14</v>
      </c>
      <c r="B17" s="2">
        <v>190766389.99999994</v>
      </c>
      <c r="C17" s="2">
        <v>772374630.00000012</v>
      </c>
      <c r="D17" s="2">
        <v>58607629</v>
      </c>
      <c r="E17" s="2">
        <v>5408175</v>
      </c>
      <c r="F17" s="2"/>
      <c r="G17" s="2">
        <v>144288279.99999997</v>
      </c>
      <c r="H17" s="2"/>
      <c r="I17" s="2">
        <v>87990070.000000015</v>
      </c>
      <c r="J17" s="2">
        <v>0</v>
      </c>
      <c r="K17" s="2"/>
      <c r="L17" s="1">
        <f t="shared" si="0"/>
        <v>249374018.99999994</v>
      </c>
      <c r="M17" s="12">
        <f t="shared" si="0"/>
        <v>1010061155.0000001</v>
      </c>
      <c r="N17" s="13">
        <f>L17+M17</f>
        <v>1259435174</v>
      </c>
      <c r="P17" s="3" t="s">
        <v>14</v>
      </c>
      <c r="Q17" s="2">
        <v>38399</v>
      </c>
      <c r="R17" s="2">
        <v>120292</v>
      </c>
      <c r="S17" s="2">
        <v>5829</v>
      </c>
      <c r="T17" s="2">
        <v>753</v>
      </c>
      <c r="U17" s="2">
        <v>0</v>
      </c>
      <c r="V17" s="2">
        <v>9713</v>
      </c>
      <c r="W17" s="2">
        <v>0</v>
      </c>
      <c r="X17" s="2">
        <v>9283</v>
      </c>
      <c r="Y17" s="2">
        <v>5616</v>
      </c>
      <c r="Z17" s="2">
        <v>0</v>
      </c>
      <c r="AA17" s="1">
        <f t="shared" si="1"/>
        <v>49844</v>
      </c>
      <c r="AB17" s="12">
        <f t="shared" si="1"/>
        <v>140041</v>
      </c>
      <c r="AC17" s="13">
        <f>AA17+AB17</f>
        <v>189885</v>
      </c>
      <c r="AE17" s="3" t="s">
        <v>14</v>
      </c>
      <c r="AF17" s="2">
        <f t="shared" si="2"/>
        <v>4968.004114690485</v>
      </c>
      <c r="AG17" s="2">
        <f t="shared" si="2"/>
        <v>6420.8312273467909</v>
      </c>
      <c r="AH17" s="2">
        <f t="shared" si="2"/>
        <v>10054.491164865329</v>
      </c>
      <c r="AI17" s="2">
        <f t="shared" si="2"/>
        <v>7182.1713147410355</v>
      </c>
      <c r="AJ17" s="2" t="str">
        <f t="shared" si="2"/>
        <v>N.A.</v>
      </c>
      <c r="AK17" s="2">
        <f t="shared" si="2"/>
        <v>14855.171419746728</v>
      </c>
      <c r="AL17" s="2" t="str">
        <f t="shared" si="2"/>
        <v>N.A.</v>
      </c>
      <c r="AM17" s="2">
        <f t="shared" si="2"/>
        <v>9478.6243671226985</v>
      </c>
      <c r="AN17" s="2">
        <f t="shared" si="2"/>
        <v>0</v>
      </c>
      <c r="AO17" s="2" t="str">
        <f t="shared" si="2"/>
        <v>N.A.</v>
      </c>
      <c r="AP17" s="16">
        <f t="shared" si="2"/>
        <v>5003.0900208650983</v>
      </c>
      <c r="AQ17" s="17">
        <f t="shared" si="2"/>
        <v>7212.6102712776983</v>
      </c>
      <c r="AR17" s="13">
        <f t="shared" si="2"/>
        <v>6632.6206598730814</v>
      </c>
    </row>
    <row r="18" spans="1:44" ht="15" customHeight="1" thickBot="1" x14ac:dyDescent="0.3">
      <c r="A18" s="3" t="s">
        <v>15</v>
      </c>
      <c r="B18" s="2">
        <v>2710720</v>
      </c>
      <c r="C18" s="2">
        <v>268320</v>
      </c>
      <c r="D18" s="2"/>
      <c r="E18" s="2">
        <v>260064</v>
      </c>
      <c r="F18" s="2"/>
      <c r="G18" s="2">
        <v>6490900</v>
      </c>
      <c r="H18" s="2">
        <v>1190509.9999999998</v>
      </c>
      <c r="I18" s="2"/>
      <c r="J18" s="2">
        <v>0</v>
      </c>
      <c r="K18" s="2"/>
      <c r="L18" s="1">
        <f t="shared" si="0"/>
        <v>3901230</v>
      </c>
      <c r="M18" s="12">
        <f t="shared" si="0"/>
        <v>7019284</v>
      </c>
      <c r="N18" s="13">
        <f>L18+M18</f>
        <v>10920514</v>
      </c>
      <c r="P18" s="3" t="s">
        <v>15</v>
      </c>
      <c r="Q18" s="2">
        <v>582</v>
      </c>
      <c r="R18" s="2">
        <v>78</v>
      </c>
      <c r="S18" s="2">
        <v>0</v>
      </c>
      <c r="T18" s="2">
        <v>84</v>
      </c>
      <c r="U18" s="2">
        <v>0</v>
      </c>
      <c r="V18" s="2">
        <v>308</v>
      </c>
      <c r="W18" s="2">
        <v>389</v>
      </c>
      <c r="X18" s="2">
        <v>0</v>
      </c>
      <c r="Y18" s="2">
        <v>95</v>
      </c>
      <c r="Z18" s="2">
        <v>0</v>
      </c>
      <c r="AA18" s="1">
        <f t="shared" si="1"/>
        <v>1066</v>
      </c>
      <c r="AB18" s="12">
        <f t="shared" si="1"/>
        <v>470</v>
      </c>
      <c r="AC18" s="19">
        <f>AA18+AB18</f>
        <v>1536</v>
      </c>
      <c r="AE18" s="3" t="s">
        <v>15</v>
      </c>
      <c r="AF18" s="2">
        <f t="shared" si="2"/>
        <v>4657.594501718213</v>
      </c>
      <c r="AG18" s="2">
        <f t="shared" si="2"/>
        <v>3440</v>
      </c>
      <c r="AH18" s="2" t="str">
        <f t="shared" si="2"/>
        <v>N.A.</v>
      </c>
      <c r="AI18" s="2">
        <f t="shared" si="2"/>
        <v>3096</v>
      </c>
      <c r="AJ18" s="2" t="str">
        <f t="shared" si="2"/>
        <v>N.A.</v>
      </c>
      <c r="AK18" s="2">
        <f t="shared" si="2"/>
        <v>21074.35064935065</v>
      </c>
      <c r="AL18" s="2">
        <f t="shared" si="2"/>
        <v>3060.4370179948578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3659.6904315196998</v>
      </c>
      <c r="AQ18" s="17">
        <f t="shared" si="2"/>
        <v>14934.646808510639</v>
      </c>
      <c r="AR18" s="13">
        <f t="shared" si="2"/>
        <v>7109.709635416667</v>
      </c>
    </row>
    <row r="19" spans="1:44" ht="15" customHeight="1" thickBot="1" x14ac:dyDescent="0.3">
      <c r="A19" s="4" t="s">
        <v>16</v>
      </c>
      <c r="B19" s="2">
        <v>278561399.00000024</v>
      </c>
      <c r="C19" s="2">
        <v>777926455.00000012</v>
      </c>
      <c r="D19" s="2">
        <v>92998451</v>
      </c>
      <c r="E19" s="2">
        <v>5668239</v>
      </c>
      <c r="F19" s="2">
        <v>54572479.000000015</v>
      </c>
      <c r="G19" s="2">
        <v>150779179.99999997</v>
      </c>
      <c r="H19" s="2">
        <v>121418604.99999996</v>
      </c>
      <c r="I19" s="2">
        <v>87990070.000000015</v>
      </c>
      <c r="J19" s="2">
        <v>0</v>
      </c>
      <c r="K19" s="2"/>
      <c r="L19" s="1">
        <f t="shared" ref="L19" si="3">B19+D19+F19+H19+J19</f>
        <v>547550934.00000024</v>
      </c>
      <c r="M19" s="12">
        <f t="shared" ref="M19" si="4">C19+E19+G19+I19+K19</f>
        <v>1022363944.0000001</v>
      </c>
      <c r="N19" s="19">
        <f>L19+M19</f>
        <v>1569914878.0000005</v>
      </c>
      <c r="P19" s="4" t="s">
        <v>16</v>
      </c>
      <c r="Q19" s="2">
        <v>60778</v>
      </c>
      <c r="R19" s="2">
        <v>121907</v>
      </c>
      <c r="S19" s="2">
        <v>12400</v>
      </c>
      <c r="T19" s="2">
        <v>837</v>
      </c>
      <c r="U19" s="2">
        <v>6770</v>
      </c>
      <c r="V19" s="2">
        <v>10021</v>
      </c>
      <c r="W19" s="2">
        <v>27453</v>
      </c>
      <c r="X19" s="2">
        <v>9283</v>
      </c>
      <c r="Y19" s="2">
        <v>9052</v>
      </c>
      <c r="Z19" s="2">
        <v>0</v>
      </c>
      <c r="AA19" s="1">
        <f t="shared" ref="AA19" si="5">Q19+S19+U19+W19+Y19</f>
        <v>116453</v>
      </c>
      <c r="AB19" s="12">
        <f t="shared" ref="AB19" si="6">R19+T19+V19+X19+Z19</f>
        <v>142048</v>
      </c>
      <c r="AC19" s="13">
        <f>AA19+AB19</f>
        <v>258501</v>
      </c>
      <c r="AE19" s="4" t="s">
        <v>16</v>
      </c>
      <c r="AF19" s="2">
        <f t="shared" ref="AF19:AO19" si="7">IFERROR(B19/Q19, "N.A.")</f>
        <v>4583.2603738194784</v>
      </c>
      <c r="AG19" s="2">
        <f t="shared" si="7"/>
        <v>6381.3107942940123</v>
      </c>
      <c r="AH19" s="2">
        <f t="shared" si="7"/>
        <v>7499.8750806451617</v>
      </c>
      <c r="AI19" s="2">
        <f t="shared" si="7"/>
        <v>6772.0896057347672</v>
      </c>
      <c r="AJ19" s="2">
        <f t="shared" si="7"/>
        <v>8060.927474150667</v>
      </c>
      <c r="AK19" s="2">
        <f t="shared" si="7"/>
        <v>15046.320726474401</v>
      </c>
      <c r="AL19" s="2">
        <f t="shared" si="7"/>
        <v>4422.7809346883751</v>
      </c>
      <c r="AM19" s="2">
        <f t="shared" si="7"/>
        <v>9478.6243671226985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4701.9049230161545</v>
      </c>
      <c r="AQ19" s="17">
        <f t="shared" ref="AQ19" si="9">IFERROR(M19/AB19, "N.A.")</f>
        <v>7197.3131899076379</v>
      </c>
      <c r="AR19" s="13">
        <f t="shared" ref="AR19" si="10">IFERROR(N19/AC19, "N.A.")</f>
        <v>6073.1481812449483</v>
      </c>
    </row>
    <row r="20" spans="1:44" ht="15" customHeight="1" thickBot="1" x14ac:dyDescent="0.3">
      <c r="A20" s="5" t="s">
        <v>0</v>
      </c>
      <c r="B20" s="47">
        <f>B19+C19</f>
        <v>1056487854.0000004</v>
      </c>
      <c r="C20" s="48"/>
      <c r="D20" s="47">
        <f>D19+E19</f>
        <v>98666690</v>
      </c>
      <c r="E20" s="48"/>
      <c r="F20" s="47">
        <f>F19+G19</f>
        <v>205351659</v>
      </c>
      <c r="G20" s="48"/>
      <c r="H20" s="47">
        <f>H19+I19</f>
        <v>209408674.99999997</v>
      </c>
      <c r="I20" s="48"/>
      <c r="J20" s="47">
        <f>J19+K19</f>
        <v>0</v>
      </c>
      <c r="K20" s="48"/>
      <c r="L20" s="47">
        <f>L19+M19</f>
        <v>1569914878.0000005</v>
      </c>
      <c r="M20" s="51"/>
      <c r="N20" s="20">
        <f>B20+D20+F20+H20+J20</f>
        <v>1569914878.0000005</v>
      </c>
      <c r="P20" s="5" t="s">
        <v>0</v>
      </c>
      <c r="Q20" s="47">
        <f>Q19+R19</f>
        <v>182685</v>
      </c>
      <c r="R20" s="48"/>
      <c r="S20" s="47">
        <f>S19+T19</f>
        <v>13237</v>
      </c>
      <c r="T20" s="48"/>
      <c r="U20" s="47">
        <f>U19+V19</f>
        <v>16791</v>
      </c>
      <c r="V20" s="48"/>
      <c r="W20" s="47">
        <f>W19+X19</f>
        <v>36736</v>
      </c>
      <c r="X20" s="48"/>
      <c r="Y20" s="47">
        <f>Y19+Z19</f>
        <v>9052</v>
      </c>
      <c r="Z20" s="48"/>
      <c r="AA20" s="47">
        <f>AA19+AB19</f>
        <v>258501</v>
      </c>
      <c r="AB20" s="48"/>
      <c r="AC20" s="21">
        <f>Q20+S20+U20+W20+Y20</f>
        <v>258501</v>
      </c>
      <c r="AE20" s="5" t="s">
        <v>0</v>
      </c>
      <c r="AF20" s="49">
        <f>IFERROR(B20/Q20,"N.A.")</f>
        <v>5783.1122095410155</v>
      </c>
      <c r="AG20" s="50"/>
      <c r="AH20" s="49">
        <f>IFERROR(D20/S20,"N.A.")</f>
        <v>7453.8558585782275</v>
      </c>
      <c r="AI20" s="50"/>
      <c r="AJ20" s="49">
        <f>IFERROR(F20/U20,"N.A.")</f>
        <v>12229.864748972665</v>
      </c>
      <c r="AK20" s="50"/>
      <c r="AL20" s="49">
        <f>IFERROR(H20/W20,"N.A.")</f>
        <v>5700.3668064024378</v>
      </c>
      <c r="AM20" s="50"/>
      <c r="AN20" s="49">
        <f>IFERROR(J20/Y20,"N.A.")</f>
        <v>0</v>
      </c>
      <c r="AO20" s="50"/>
      <c r="AP20" s="49">
        <f>IFERROR(L20/AA20,"N.A.")</f>
        <v>6073.1481812449483</v>
      </c>
      <c r="AQ20" s="50"/>
      <c r="AR20" s="18">
        <f>IFERROR(N20/AC20, "N.A.")</f>
        <v>6073.1481812449483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57145838.000000015</v>
      </c>
      <c r="C27" s="2"/>
      <c r="D27" s="2">
        <v>33182072.000000015</v>
      </c>
      <c r="E27" s="2"/>
      <c r="F27" s="2">
        <v>50752708.999999985</v>
      </c>
      <c r="G27" s="2"/>
      <c r="H27" s="2">
        <v>86548584.000000015</v>
      </c>
      <c r="I27" s="2"/>
      <c r="J27" s="2">
        <v>0</v>
      </c>
      <c r="K27" s="2"/>
      <c r="L27" s="1">
        <f t="shared" ref="L27:M30" si="11">B27+D27+F27+H27+J27</f>
        <v>227629203</v>
      </c>
      <c r="M27" s="12">
        <f t="shared" si="11"/>
        <v>0</v>
      </c>
      <c r="N27" s="13">
        <f>L27+M27</f>
        <v>227629203</v>
      </c>
      <c r="P27" s="3" t="s">
        <v>12</v>
      </c>
      <c r="Q27" s="2">
        <v>12525</v>
      </c>
      <c r="R27" s="2">
        <v>0</v>
      </c>
      <c r="S27" s="2">
        <v>6154</v>
      </c>
      <c r="T27" s="2">
        <v>0</v>
      </c>
      <c r="U27" s="2">
        <v>5949</v>
      </c>
      <c r="V27" s="2">
        <v>0</v>
      </c>
      <c r="W27" s="2">
        <v>13921</v>
      </c>
      <c r="X27" s="2">
        <v>0</v>
      </c>
      <c r="Y27" s="2">
        <v>1106</v>
      </c>
      <c r="Z27" s="2">
        <v>0</v>
      </c>
      <c r="AA27" s="1">
        <f t="shared" ref="AA27:AB30" si="12">Q27+S27+U27+W27+Y27</f>
        <v>39655</v>
      </c>
      <c r="AB27" s="12">
        <f t="shared" si="12"/>
        <v>0</v>
      </c>
      <c r="AC27" s="13">
        <f>AA27+AB27</f>
        <v>39655</v>
      </c>
      <c r="AE27" s="3" t="s">
        <v>12</v>
      </c>
      <c r="AF27" s="2">
        <f t="shared" ref="AF27:AR30" si="13">IFERROR(B27/Q27, "N.A.")</f>
        <v>4562.5419560878254</v>
      </c>
      <c r="AG27" s="2" t="str">
        <f t="shared" si="13"/>
        <v>N.A.</v>
      </c>
      <c r="AH27" s="2">
        <f t="shared" si="13"/>
        <v>5391.9519012024721</v>
      </c>
      <c r="AI27" s="2" t="str">
        <f t="shared" si="13"/>
        <v>N.A.</v>
      </c>
      <c r="AJ27" s="2">
        <f t="shared" si="13"/>
        <v>8531.3008909060318</v>
      </c>
      <c r="AK27" s="2" t="str">
        <f t="shared" si="13"/>
        <v>N.A.</v>
      </c>
      <c r="AL27" s="2">
        <f t="shared" si="13"/>
        <v>6217.1240571798016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5740.2396419114866</v>
      </c>
      <c r="AQ27" s="17" t="str">
        <f t="shared" si="13"/>
        <v>N.A.</v>
      </c>
      <c r="AR27" s="13">
        <f t="shared" si="13"/>
        <v>5740.2396419114866</v>
      </c>
    </row>
    <row r="28" spans="1:44" ht="15" customHeight="1" thickBot="1" x14ac:dyDescent="0.3">
      <c r="A28" s="3" t="s">
        <v>13</v>
      </c>
      <c r="B28" s="2">
        <v>1871790</v>
      </c>
      <c r="C28" s="2">
        <v>1790859.9999999998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1871790</v>
      </c>
      <c r="M28" s="12">
        <f t="shared" si="11"/>
        <v>1790859.9999999998</v>
      </c>
      <c r="N28" s="13">
        <f>L28+M28</f>
        <v>3662650</v>
      </c>
      <c r="P28" s="3" t="s">
        <v>13</v>
      </c>
      <c r="Q28" s="2">
        <v>485</v>
      </c>
      <c r="R28" s="2">
        <v>328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485</v>
      </c>
      <c r="AB28" s="12">
        <f t="shared" si="12"/>
        <v>328</v>
      </c>
      <c r="AC28" s="13">
        <f>AA28+AB28</f>
        <v>813</v>
      </c>
      <c r="AE28" s="3" t="s">
        <v>13</v>
      </c>
      <c r="AF28" s="2">
        <f t="shared" si="13"/>
        <v>3859.3608247422681</v>
      </c>
      <c r="AG28" s="2">
        <f t="shared" si="13"/>
        <v>5459.9390243902435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3859.3608247422681</v>
      </c>
      <c r="AQ28" s="17">
        <f t="shared" si="13"/>
        <v>5459.9390243902435</v>
      </c>
      <c r="AR28" s="13">
        <f t="shared" si="13"/>
        <v>4505.1045510455106</v>
      </c>
    </row>
    <row r="29" spans="1:44" ht="15" customHeight="1" thickBot="1" x14ac:dyDescent="0.3">
      <c r="A29" s="3" t="s">
        <v>14</v>
      </c>
      <c r="B29" s="2">
        <v>138117491.99999997</v>
      </c>
      <c r="C29" s="2">
        <v>531938580.99999994</v>
      </c>
      <c r="D29" s="2">
        <v>42212359</v>
      </c>
      <c r="E29" s="2">
        <v>4560950</v>
      </c>
      <c r="F29" s="2"/>
      <c r="G29" s="2">
        <v>134389189.99999997</v>
      </c>
      <c r="H29" s="2"/>
      <c r="I29" s="2">
        <v>64896078.999999993</v>
      </c>
      <c r="J29" s="2">
        <v>0</v>
      </c>
      <c r="K29" s="2"/>
      <c r="L29" s="1">
        <f t="shared" si="11"/>
        <v>180329850.99999997</v>
      </c>
      <c r="M29" s="12">
        <f t="shared" si="11"/>
        <v>735784799.99999988</v>
      </c>
      <c r="N29" s="13">
        <f>L29+M29</f>
        <v>916114650.99999988</v>
      </c>
      <c r="P29" s="3" t="s">
        <v>14</v>
      </c>
      <c r="Q29" s="2">
        <v>26037</v>
      </c>
      <c r="R29" s="2">
        <v>79568</v>
      </c>
      <c r="S29" s="2">
        <v>4282</v>
      </c>
      <c r="T29" s="2">
        <v>556</v>
      </c>
      <c r="U29" s="2">
        <v>0</v>
      </c>
      <c r="V29" s="2">
        <v>8402</v>
      </c>
      <c r="W29" s="2">
        <v>0</v>
      </c>
      <c r="X29" s="2">
        <v>5782</v>
      </c>
      <c r="Y29" s="2">
        <v>1698</v>
      </c>
      <c r="Z29" s="2">
        <v>0</v>
      </c>
      <c r="AA29" s="1">
        <f t="shared" si="12"/>
        <v>32017</v>
      </c>
      <c r="AB29" s="12">
        <f t="shared" si="12"/>
        <v>94308</v>
      </c>
      <c r="AC29" s="13">
        <f>AA29+AB29</f>
        <v>126325</v>
      </c>
      <c r="AE29" s="3" t="s">
        <v>14</v>
      </c>
      <c r="AF29" s="2">
        <f t="shared" si="13"/>
        <v>5304.6622882820593</v>
      </c>
      <c r="AG29" s="2">
        <f t="shared" si="13"/>
        <v>6685.3330610295588</v>
      </c>
      <c r="AH29" s="2">
        <f t="shared" si="13"/>
        <v>9858.0941148995789</v>
      </c>
      <c r="AI29" s="2">
        <f t="shared" si="13"/>
        <v>8203.1474820143885</v>
      </c>
      <c r="AJ29" s="2" t="str">
        <f t="shared" si="13"/>
        <v>N.A.</v>
      </c>
      <c r="AK29" s="2">
        <f t="shared" si="13"/>
        <v>15994.904784575097</v>
      </c>
      <c r="AL29" s="2" t="str">
        <f t="shared" si="13"/>
        <v>N.A.</v>
      </c>
      <c r="AM29" s="2">
        <f t="shared" si="13"/>
        <v>11223.811656866135</v>
      </c>
      <c r="AN29" s="2">
        <f t="shared" si="13"/>
        <v>0</v>
      </c>
      <c r="AO29" s="2" t="str">
        <f t="shared" si="13"/>
        <v>N.A.</v>
      </c>
      <c r="AP29" s="16">
        <f t="shared" si="13"/>
        <v>5632.3156760470993</v>
      </c>
      <c r="AQ29" s="17">
        <f t="shared" si="13"/>
        <v>7801.9340883063987</v>
      </c>
      <c r="AR29" s="13">
        <f t="shared" si="13"/>
        <v>7252.0455254304361</v>
      </c>
    </row>
    <row r="30" spans="1:44" ht="15" customHeight="1" thickBot="1" x14ac:dyDescent="0.3">
      <c r="A30" s="3" t="s">
        <v>15</v>
      </c>
      <c r="B30" s="2">
        <v>2199020</v>
      </c>
      <c r="C30" s="2">
        <v>268320</v>
      </c>
      <c r="D30" s="2"/>
      <c r="E30" s="2">
        <v>260064</v>
      </c>
      <c r="F30" s="2"/>
      <c r="G30" s="2">
        <v>6490900</v>
      </c>
      <c r="H30" s="2">
        <v>1190509.9999999998</v>
      </c>
      <c r="I30" s="2"/>
      <c r="J30" s="2"/>
      <c r="K30" s="2"/>
      <c r="L30" s="1">
        <f t="shared" si="11"/>
        <v>3389530</v>
      </c>
      <c r="M30" s="12">
        <f t="shared" si="11"/>
        <v>7019284</v>
      </c>
      <c r="N30" s="13">
        <f>L30+M30</f>
        <v>10408814</v>
      </c>
      <c r="P30" s="3" t="s">
        <v>15</v>
      </c>
      <c r="Q30" s="2">
        <v>463</v>
      </c>
      <c r="R30" s="2">
        <v>78</v>
      </c>
      <c r="S30" s="2">
        <v>0</v>
      </c>
      <c r="T30" s="2">
        <v>84</v>
      </c>
      <c r="U30" s="2">
        <v>0</v>
      </c>
      <c r="V30" s="2">
        <v>308</v>
      </c>
      <c r="W30" s="2">
        <v>389</v>
      </c>
      <c r="X30" s="2">
        <v>0</v>
      </c>
      <c r="Y30" s="2">
        <v>0</v>
      </c>
      <c r="Z30" s="2">
        <v>0</v>
      </c>
      <c r="AA30" s="1">
        <f t="shared" si="12"/>
        <v>852</v>
      </c>
      <c r="AB30" s="12">
        <f t="shared" si="12"/>
        <v>470</v>
      </c>
      <c r="AC30" s="19">
        <f>AA30+AB30</f>
        <v>1322</v>
      </c>
      <c r="AE30" s="3" t="s">
        <v>15</v>
      </c>
      <c r="AF30" s="2">
        <f t="shared" si="13"/>
        <v>4749.5032397408204</v>
      </c>
      <c r="AG30" s="2">
        <f t="shared" si="13"/>
        <v>3440</v>
      </c>
      <c r="AH30" s="2" t="str">
        <f t="shared" si="13"/>
        <v>N.A.</v>
      </c>
      <c r="AI30" s="2">
        <f t="shared" si="13"/>
        <v>3096</v>
      </c>
      <c r="AJ30" s="2" t="str">
        <f t="shared" si="13"/>
        <v>N.A.</v>
      </c>
      <c r="AK30" s="2">
        <f t="shared" si="13"/>
        <v>21074.35064935065</v>
      </c>
      <c r="AL30" s="2">
        <f t="shared" si="13"/>
        <v>3060.4370179948578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3978.3215962441313</v>
      </c>
      <c r="AQ30" s="17">
        <f t="shared" si="13"/>
        <v>14934.646808510639</v>
      </c>
      <c r="AR30" s="13">
        <f t="shared" si="13"/>
        <v>7873.5355521936463</v>
      </c>
    </row>
    <row r="31" spans="1:44" ht="15" customHeight="1" thickBot="1" x14ac:dyDescent="0.3">
      <c r="A31" s="4" t="s">
        <v>16</v>
      </c>
      <c r="B31" s="2">
        <v>199334139.99999991</v>
      </c>
      <c r="C31" s="2">
        <v>533997761.00000012</v>
      </c>
      <c r="D31" s="2">
        <v>75394431.000000015</v>
      </c>
      <c r="E31" s="2">
        <v>4821014</v>
      </c>
      <c r="F31" s="2">
        <v>50752708.999999985</v>
      </c>
      <c r="G31" s="2">
        <v>140880089.99999997</v>
      </c>
      <c r="H31" s="2">
        <v>87739094</v>
      </c>
      <c r="I31" s="2">
        <v>64896078.999999993</v>
      </c>
      <c r="J31" s="2">
        <v>0</v>
      </c>
      <c r="K31" s="2"/>
      <c r="L31" s="1">
        <f t="shared" ref="L31" si="14">B31+D31+F31+H31+J31</f>
        <v>413220373.99999994</v>
      </c>
      <c r="M31" s="12">
        <f t="shared" ref="M31" si="15">C31+E31+G31+I31+K31</f>
        <v>744594944.00000012</v>
      </c>
      <c r="N31" s="19">
        <f>L31+M31</f>
        <v>1157815318</v>
      </c>
      <c r="P31" s="4" t="s">
        <v>16</v>
      </c>
      <c r="Q31" s="2">
        <v>39510</v>
      </c>
      <c r="R31" s="2">
        <v>79974</v>
      </c>
      <c r="S31" s="2">
        <v>10436</v>
      </c>
      <c r="T31" s="2">
        <v>640</v>
      </c>
      <c r="U31" s="2">
        <v>5949</v>
      </c>
      <c r="V31" s="2">
        <v>8710</v>
      </c>
      <c r="W31" s="2">
        <v>14310</v>
      </c>
      <c r="X31" s="2">
        <v>5782</v>
      </c>
      <c r="Y31" s="2">
        <v>2804</v>
      </c>
      <c r="Z31" s="2">
        <v>0</v>
      </c>
      <c r="AA31" s="1">
        <f t="shared" ref="AA31" si="16">Q31+S31+U31+W31+Y31</f>
        <v>73009</v>
      </c>
      <c r="AB31" s="12">
        <f t="shared" ref="AB31" si="17">R31+T31+V31+X31+Z31</f>
        <v>95106</v>
      </c>
      <c r="AC31" s="13">
        <f>AA31+AB31</f>
        <v>168115</v>
      </c>
      <c r="AE31" s="4" t="s">
        <v>16</v>
      </c>
      <c r="AF31" s="2">
        <f t="shared" ref="AF31:AO31" si="18">IFERROR(B31/Q31, "N.A.")</f>
        <v>5045.1566691976695</v>
      </c>
      <c r="AG31" s="2">
        <f t="shared" si="18"/>
        <v>6677.1420836771968</v>
      </c>
      <c r="AH31" s="2">
        <f t="shared" si="18"/>
        <v>7224.4567842085107</v>
      </c>
      <c r="AI31" s="2">
        <f t="shared" si="18"/>
        <v>7532.8343750000004</v>
      </c>
      <c r="AJ31" s="2">
        <f t="shared" si="18"/>
        <v>8531.3008909060318</v>
      </c>
      <c r="AK31" s="2">
        <f t="shared" si="18"/>
        <v>16174.522388059699</v>
      </c>
      <c r="AL31" s="2">
        <f t="shared" si="18"/>
        <v>6131.3133473095741</v>
      </c>
      <c r="AM31" s="2">
        <f t="shared" si="18"/>
        <v>11223.811656866135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5659.8552781163962</v>
      </c>
      <c r="AQ31" s="17">
        <f t="shared" ref="AQ31" si="20">IFERROR(M31/AB31, "N.A.")</f>
        <v>7829.1058818581387</v>
      </c>
      <c r="AR31" s="13">
        <f t="shared" ref="AR31" si="21">IFERROR(N31/AC31, "N.A.")</f>
        <v>6887.0434999851295</v>
      </c>
    </row>
    <row r="32" spans="1:44" ht="15" customHeight="1" thickBot="1" x14ac:dyDescent="0.3">
      <c r="A32" s="5" t="s">
        <v>0</v>
      </c>
      <c r="B32" s="47">
        <f>B31+C31</f>
        <v>733331901</v>
      </c>
      <c r="C32" s="48"/>
      <c r="D32" s="47">
        <f>D31+E31</f>
        <v>80215445.000000015</v>
      </c>
      <c r="E32" s="48"/>
      <c r="F32" s="47">
        <f>F31+G31</f>
        <v>191632798.99999994</v>
      </c>
      <c r="G32" s="48"/>
      <c r="H32" s="47">
        <f>H31+I31</f>
        <v>152635173</v>
      </c>
      <c r="I32" s="48"/>
      <c r="J32" s="47">
        <f>J31+K31</f>
        <v>0</v>
      </c>
      <c r="K32" s="48"/>
      <c r="L32" s="47">
        <f>L31+M31</f>
        <v>1157815318</v>
      </c>
      <c r="M32" s="51"/>
      <c r="N32" s="20">
        <f>B32+D32+F32+H32+J32</f>
        <v>1157815318</v>
      </c>
      <c r="P32" s="5" t="s">
        <v>0</v>
      </c>
      <c r="Q32" s="47">
        <f>Q31+R31</f>
        <v>119484</v>
      </c>
      <c r="R32" s="48"/>
      <c r="S32" s="47">
        <f>S31+T31</f>
        <v>11076</v>
      </c>
      <c r="T32" s="48"/>
      <c r="U32" s="47">
        <f>U31+V31</f>
        <v>14659</v>
      </c>
      <c r="V32" s="48"/>
      <c r="W32" s="47">
        <f>W31+X31</f>
        <v>20092</v>
      </c>
      <c r="X32" s="48"/>
      <c r="Y32" s="47">
        <f>Y31+Z31</f>
        <v>2804</v>
      </c>
      <c r="Z32" s="48"/>
      <c r="AA32" s="47">
        <f>AA31+AB31</f>
        <v>168115</v>
      </c>
      <c r="AB32" s="48"/>
      <c r="AC32" s="21">
        <f>Q32+S32+U32+W32+Y32</f>
        <v>168115</v>
      </c>
      <c r="AE32" s="5" t="s">
        <v>0</v>
      </c>
      <c r="AF32" s="49">
        <f>IFERROR(B32/Q32,"N.A.")</f>
        <v>6137.4903836496933</v>
      </c>
      <c r="AG32" s="50"/>
      <c r="AH32" s="49">
        <f>IFERROR(D32/S32,"N.A.")</f>
        <v>7242.2756410256425</v>
      </c>
      <c r="AI32" s="50"/>
      <c r="AJ32" s="49">
        <f>IFERROR(F32/U32,"N.A.")</f>
        <v>13072.706119107712</v>
      </c>
      <c r="AK32" s="50"/>
      <c r="AL32" s="49">
        <f>IFERROR(H32/W32,"N.A.")</f>
        <v>7596.8133087796141</v>
      </c>
      <c r="AM32" s="50"/>
      <c r="AN32" s="49">
        <f>IFERROR(J32/Y32,"N.A.")</f>
        <v>0</v>
      </c>
      <c r="AO32" s="50"/>
      <c r="AP32" s="49">
        <f>IFERROR(L32/AA32,"N.A.")</f>
        <v>6887.0434999851295</v>
      </c>
      <c r="AQ32" s="50"/>
      <c r="AR32" s="18">
        <f>IFERROR(N32/AC32, "N.A.")</f>
        <v>6887.0434999851295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4789205.0000000009</v>
      </c>
      <c r="C39" s="2"/>
      <c r="D39" s="2">
        <v>1208750</v>
      </c>
      <c r="E39" s="2"/>
      <c r="F39" s="2">
        <v>3819770</v>
      </c>
      <c r="G39" s="2"/>
      <c r="H39" s="2">
        <v>33679510.999999985</v>
      </c>
      <c r="I39" s="2"/>
      <c r="J39" s="2">
        <v>0</v>
      </c>
      <c r="K39" s="2"/>
      <c r="L39" s="1">
        <f t="shared" ref="L39:M42" si="22">B39+D39+F39+H39+J39</f>
        <v>43497235.999999985</v>
      </c>
      <c r="M39" s="12">
        <f t="shared" si="22"/>
        <v>0</v>
      </c>
      <c r="N39" s="13">
        <f>L39+M39</f>
        <v>43497235.999999985</v>
      </c>
      <c r="P39" s="3" t="s">
        <v>12</v>
      </c>
      <c r="Q39" s="2">
        <v>1643</v>
      </c>
      <c r="R39" s="2">
        <v>0</v>
      </c>
      <c r="S39" s="2">
        <v>417</v>
      </c>
      <c r="T39" s="2">
        <v>0</v>
      </c>
      <c r="U39" s="2">
        <v>821</v>
      </c>
      <c r="V39" s="2">
        <v>0</v>
      </c>
      <c r="W39" s="2">
        <v>13143</v>
      </c>
      <c r="X39" s="2">
        <v>0</v>
      </c>
      <c r="Y39" s="2">
        <v>2235</v>
      </c>
      <c r="Z39" s="2">
        <v>0</v>
      </c>
      <c r="AA39" s="1">
        <f t="shared" ref="AA39:AB42" si="23">Q39+S39+U39+W39+Y39</f>
        <v>18259</v>
      </c>
      <c r="AB39" s="12">
        <f t="shared" si="23"/>
        <v>0</v>
      </c>
      <c r="AC39" s="13">
        <f>AA39+AB39</f>
        <v>18259</v>
      </c>
      <c r="AE39" s="3" t="s">
        <v>12</v>
      </c>
      <c r="AF39" s="2">
        <f t="shared" ref="AF39:AR42" si="24">IFERROR(B39/Q39, "N.A.")</f>
        <v>2914.9147900182597</v>
      </c>
      <c r="AG39" s="2" t="str">
        <f t="shared" si="24"/>
        <v>N.A.</v>
      </c>
      <c r="AH39" s="2">
        <f t="shared" si="24"/>
        <v>2898.6810551558751</v>
      </c>
      <c r="AI39" s="2" t="str">
        <f t="shared" si="24"/>
        <v>N.A.</v>
      </c>
      <c r="AJ39" s="2">
        <f t="shared" si="24"/>
        <v>4652.5822168087698</v>
      </c>
      <c r="AK39" s="2" t="str">
        <f t="shared" si="24"/>
        <v>N.A.</v>
      </c>
      <c r="AL39" s="2">
        <f t="shared" si="24"/>
        <v>2562.5436353952664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2382.2353907661968</v>
      </c>
      <c r="AQ39" s="17" t="str">
        <f t="shared" si="24"/>
        <v>N.A.</v>
      </c>
      <c r="AR39" s="13">
        <f t="shared" si="24"/>
        <v>2382.2353907661968</v>
      </c>
    </row>
    <row r="40" spans="1:44" ht="15" customHeight="1" thickBot="1" x14ac:dyDescent="0.3">
      <c r="A40" s="3" t="s">
        <v>13</v>
      </c>
      <c r="B40" s="2">
        <v>21277456</v>
      </c>
      <c r="C40" s="2">
        <v>3492644.9999999995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21277456</v>
      </c>
      <c r="M40" s="12">
        <f t="shared" si="22"/>
        <v>3492644.9999999995</v>
      </c>
      <c r="N40" s="13">
        <f>L40+M40</f>
        <v>24770101</v>
      </c>
      <c r="P40" s="3" t="s">
        <v>13</v>
      </c>
      <c r="Q40" s="2">
        <v>7144</v>
      </c>
      <c r="R40" s="2">
        <v>1209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7144</v>
      </c>
      <c r="AB40" s="12">
        <f t="shared" si="23"/>
        <v>1209</v>
      </c>
      <c r="AC40" s="13">
        <f>AA40+AB40</f>
        <v>8353</v>
      </c>
      <c r="AE40" s="3" t="s">
        <v>13</v>
      </c>
      <c r="AF40" s="2">
        <f t="shared" si="24"/>
        <v>2978.3673012318027</v>
      </c>
      <c r="AG40" s="2">
        <f t="shared" si="24"/>
        <v>2888.8709677419351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2978.3673012318027</v>
      </c>
      <c r="AQ40" s="17">
        <f t="shared" si="24"/>
        <v>2888.8709677419351</v>
      </c>
      <c r="AR40" s="13">
        <f t="shared" si="24"/>
        <v>2965.413743565186</v>
      </c>
    </row>
    <row r="41" spans="1:44" ht="15" customHeight="1" thickBot="1" x14ac:dyDescent="0.3">
      <c r="A41" s="3" t="s">
        <v>14</v>
      </c>
      <c r="B41" s="2">
        <v>52648898</v>
      </c>
      <c r="C41" s="2">
        <v>240436048.99999988</v>
      </c>
      <c r="D41" s="2">
        <v>16395270</v>
      </c>
      <c r="E41" s="2">
        <v>847224.99999999988</v>
      </c>
      <c r="F41" s="2"/>
      <c r="G41" s="2">
        <v>9899090.0000000019</v>
      </c>
      <c r="H41" s="2"/>
      <c r="I41" s="2">
        <v>23093991</v>
      </c>
      <c r="J41" s="2">
        <v>0</v>
      </c>
      <c r="K41" s="2"/>
      <c r="L41" s="1">
        <f t="shared" si="22"/>
        <v>69044168</v>
      </c>
      <c r="M41" s="12">
        <f t="shared" si="22"/>
        <v>274276354.99999988</v>
      </c>
      <c r="N41" s="13">
        <f>L41+M41</f>
        <v>343320522.99999988</v>
      </c>
      <c r="P41" s="3" t="s">
        <v>14</v>
      </c>
      <c r="Q41" s="2">
        <v>12362</v>
      </c>
      <c r="R41" s="2">
        <v>40724</v>
      </c>
      <c r="S41" s="2">
        <v>1547</v>
      </c>
      <c r="T41" s="2">
        <v>197</v>
      </c>
      <c r="U41" s="2">
        <v>0</v>
      </c>
      <c r="V41" s="2">
        <v>1311</v>
      </c>
      <c r="W41" s="2">
        <v>0</v>
      </c>
      <c r="X41" s="2">
        <v>3501</v>
      </c>
      <c r="Y41" s="2">
        <v>3918</v>
      </c>
      <c r="Z41" s="2">
        <v>0</v>
      </c>
      <c r="AA41" s="1">
        <f t="shared" si="23"/>
        <v>17827</v>
      </c>
      <c r="AB41" s="12">
        <f t="shared" si="23"/>
        <v>45733</v>
      </c>
      <c r="AC41" s="13">
        <f>AA41+AB41</f>
        <v>63560</v>
      </c>
      <c r="AE41" s="3" t="s">
        <v>14</v>
      </c>
      <c r="AF41" s="2">
        <f t="shared" si="24"/>
        <v>4258.9304319689372</v>
      </c>
      <c r="AG41" s="2">
        <f t="shared" si="24"/>
        <v>5904.0381347608263</v>
      </c>
      <c r="AH41" s="2">
        <f t="shared" si="24"/>
        <v>10598.106011635424</v>
      </c>
      <c r="AI41" s="2">
        <f t="shared" si="24"/>
        <v>4300.6345177664971</v>
      </c>
      <c r="AJ41" s="2" t="str">
        <f t="shared" si="24"/>
        <v>N.A.</v>
      </c>
      <c r="AK41" s="2">
        <f t="shared" si="24"/>
        <v>7550.7932875667448</v>
      </c>
      <c r="AL41" s="2" t="str">
        <f t="shared" si="24"/>
        <v>N.A.</v>
      </c>
      <c r="AM41" s="2">
        <f t="shared" si="24"/>
        <v>6596.3984575835475</v>
      </c>
      <c r="AN41" s="2">
        <f t="shared" si="24"/>
        <v>0</v>
      </c>
      <c r="AO41" s="2" t="str">
        <f t="shared" si="24"/>
        <v>N.A.</v>
      </c>
      <c r="AP41" s="16">
        <f t="shared" si="24"/>
        <v>3873.0110506535029</v>
      </c>
      <c r="AQ41" s="17">
        <f t="shared" si="24"/>
        <v>5997.3401045197097</v>
      </c>
      <c r="AR41" s="13">
        <f t="shared" si="24"/>
        <v>5401.5186123348003</v>
      </c>
    </row>
    <row r="42" spans="1:44" ht="15" customHeight="1" thickBot="1" x14ac:dyDescent="0.3">
      <c r="A42" s="3" t="s">
        <v>15</v>
      </c>
      <c r="B42" s="2">
        <v>511700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511700</v>
      </c>
      <c r="M42" s="12">
        <f t="shared" si="22"/>
        <v>0</v>
      </c>
      <c r="N42" s="13">
        <f>L42+M42</f>
        <v>511700</v>
      </c>
      <c r="P42" s="3" t="s">
        <v>15</v>
      </c>
      <c r="Q42" s="2">
        <v>119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95</v>
      </c>
      <c r="Z42" s="2">
        <v>0</v>
      </c>
      <c r="AA42" s="1">
        <f t="shared" si="23"/>
        <v>214</v>
      </c>
      <c r="AB42" s="12">
        <f t="shared" si="23"/>
        <v>0</v>
      </c>
      <c r="AC42" s="13">
        <f>AA42+AB42</f>
        <v>214</v>
      </c>
      <c r="AE42" s="3" t="s">
        <v>15</v>
      </c>
      <c r="AF42" s="2">
        <f t="shared" si="24"/>
        <v>4300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2391.1214953271028</v>
      </c>
      <c r="AQ42" s="17" t="str">
        <f t="shared" si="24"/>
        <v>N.A.</v>
      </c>
      <c r="AR42" s="13">
        <f t="shared" si="24"/>
        <v>2391.1214953271028</v>
      </c>
    </row>
    <row r="43" spans="1:44" ht="15" customHeight="1" thickBot="1" x14ac:dyDescent="0.3">
      <c r="A43" s="4" t="s">
        <v>16</v>
      </c>
      <c r="B43" s="2">
        <v>79227258.999999985</v>
      </c>
      <c r="C43" s="2">
        <v>243928694.00000012</v>
      </c>
      <c r="D43" s="2">
        <v>17604019.999999996</v>
      </c>
      <c r="E43" s="2">
        <v>847224.99999999988</v>
      </c>
      <c r="F43" s="2">
        <v>3819770</v>
      </c>
      <c r="G43" s="2">
        <v>9899090.0000000019</v>
      </c>
      <c r="H43" s="2">
        <v>33679510.999999985</v>
      </c>
      <c r="I43" s="2">
        <v>23093991</v>
      </c>
      <c r="J43" s="2">
        <v>0</v>
      </c>
      <c r="K43" s="2"/>
      <c r="L43" s="1">
        <f t="shared" ref="L43" si="25">B43+D43+F43+H43+J43</f>
        <v>134330559.99999997</v>
      </c>
      <c r="M43" s="12">
        <f t="shared" ref="M43" si="26">C43+E43+G43+I43+K43</f>
        <v>277769000.00000012</v>
      </c>
      <c r="N43" s="19">
        <f>L43+M43</f>
        <v>412099560.00000012</v>
      </c>
      <c r="P43" s="4" t="s">
        <v>16</v>
      </c>
      <c r="Q43" s="2">
        <v>21268</v>
      </c>
      <c r="R43" s="2">
        <v>41933</v>
      </c>
      <c r="S43" s="2">
        <v>1964</v>
      </c>
      <c r="T43" s="2">
        <v>197</v>
      </c>
      <c r="U43" s="2">
        <v>821</v>
      </c>
      <c r="V43" s="2">
        <v>1311</v>
      </c>
      <c r="W43" s="2">
        <v>13143</v>
      </c>
      <c r="X43" s="2">
        <v>3501</v>
      </c>
      <c r="Y43" s="2">
        <v>6248</v>
      </c>
      <c r="Z43" s="2">
        <v>0</v>
      </c>
      <c r="AA43" s="1">
        <f t="shared" ref="AA43" si="27">Q43+S43+U43+W43+Y43</f>
        <v>43444</v>
      </c>
      <c r="AB43" s="12">
        <f t="shared" ref="AB43" si="28">R43+T43+V43+X43+Z43</f>
        <v>46942</v>
      </c>
      <c r="AC43" s="19">
        <f>AA43+AB43</f>
        <v>90386</v>
      </c>
      <c r="AE43" s="4" t="s">
        <v>16</v>
      </c>
      <c r="AF43" s="2">
        <f t="shared" ref="AF43:AO43" si="29">IFERROR(B43/Q43, "N.A.")</f>
        <v>3725.1861482038735</v>
      </c>
      <c r="AG43" s="2">
        <f t="shared" si="29"/>
        <v>5817.105716261658</v>
      </c>
      <c r="AH43" s="2">
        <f t="shared" si="29"/>
        <v>8963.3503054989797</v>
      </c>
      <c r="AI43" s="2">
        <f t="shared" si="29"/>
        <v>4300.6345177664971</v>
      </c>
      <c r="AJ43" s="2">
        <f t="shared" si="29"/>
        <v>4652.5822168087698</v>
      </c>
      <c r="AK43" s="2">
        <f t="shared" si="29"/>
        <v>7550.7932875667448</v>
      </c>
      <c r="AL43" s="2">
        <f t="shared" si="29"/>
        <v>2562.5436353952664</v>
      </c>
      <c r="AM43" s="2">
        <f t="shared" si="29"/>
        <v>6596.3984575835475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3092.0394070527568</v>
      </c>
      <c r="AQ43" s="17">
        <f t="shared" ref="AQ43" si="31">IFERROR(M43/AB43, "N.A.")</f>
        <v>5917.2808998338396</v>
      </c>
      <c r="AR43" s="13">
        <f t="shared" ref="AR43" si="32">IFERROR(N43/AC43, "N.A.")</f>
        <v>4559.3295421857383</v>
      </c>
    </row>
    <row r="44" spans="1:44" ht="15" customHeight="1" thickBot="1" x14ac:dyDescent="0.3">
      <c r="A44" s="5" t="s">
        <v>0</v>
      </c>
      <c r="B44" s="47">
        <f>B43+C43</f>
        <v>323155953.00000012</v>
      </c>
      <c r="C44" s="48"/>
      <c r="D44" s="47">
        <f>D43+E43</f>
        <v>18451244.999999996</v>
      </c>
      <c r="E44" s="48"/>
      <c r="F44" s="47">
        <f>F43+G43</f>
        <v>13718860.000000002</v>
      </c>
      <c r="G44" s="48"/>
      <c r="H44" s="47">
        <f>H43+I43</f>
        <v>56773501.999999985</v>
      </c>
      <c r="I44" s="48"/>
      <c r="J44" s="47">
        <f>J43+K43</f>
        <v>0</v>
      </c>
      <c r="K44" s="48"/>
      <c r="L44" s="47">
        <f>L43+M43</f>
        <v>412099560.00000012</v>
      </c>
      <c r="M44" s="51"/>
      <c r="N44" s="20">
        <f>B44+D44+F44+H44+J44</f>
        <v>412099560.00000012</v>
      </c>
      <c r="P44" s="5" t="s">
        <v>0</v>
      </c>
      <c r="Q44" s="47">
        <f>Q43+R43</f>
        <v>63201</v>
      </c>
      <c r="R44" s="48"/>
      <c r="S44" s="47">
        <f>S43+T43</f>
        <v>2161</v>
      </c>
      <c r="T44" s="48"/>
      <c r="U44" s="47">
        <f>U43+V43</f>
        <v>2132</v>
      </c>
      <c r="V44" s="48"/>
      <c r="W44" s="47">
        <f>W43+X43</f>
        <v>16644</v>
      </c>
      <c r="X44" s="48"/>
      <c r="Y44" s="47">
        <f>Y43+Z43</f>
        <v>6248</v>
      </c>
      <c r="Z44" s="48"/>
      <c r="AA44" s="47">
        <f>AA43+AB43</f>
        <v>90386</v>
      </c>
      <c r="AB44" s="51"/>
      <c r="AC44" s="20">
        <f>Q44+S44+U44+W44+Y44</f>
        <v>90386</v>
      </c>
      <c r="AE44" s="5" t="s">
        <v>0</v>
      </c>
      <c r="AF44" s="49">
        <f>IFERROR(B44/Q44,"N.A.")</f>
        <v>5113.1462002183525</v>
      </c>
      <c r="AG44" s="50"/>
      <c r="AH44" s="49">
        <f>IFERROR(D44/S44,"N.A.")</f>
        <v>8538.2901434521045</v>
      </c>
      <c r="AI44" s="50"/>
      <c r="AJ44" s="49">
        <f>IFERROR(F44/U44,"N.A.")</f>
        <v>6434.7373358348977</v>
      </c>
      <c r="AK44" s="50"/>
      <c r="AL44" s="49">
        <f>IFERROR(H44/W44,"N.A.")</f>
        <v>3411.0491468397013</v>
      </c>
      <c r="AM44" s="50"/>
      <c r="AN44" s="49">
        <f>IFERROR(J44/Y44,"N.A.")</f>
        <v>0</v>
      </c>
      <c r="AO44" s="50"/>
      <c r="AP44" s="49">
        <f>IFERROR(L44/AA44,"N.A.")</f>
        <v>4559.3295421857383</v>
      </c>
      <c r="AQ44" s="50"/>
      <c r="AR44" s="18">
        <f>IFERROR(N44/AC44, "N.A.")</f>
        <v>4559.3295421857383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1026409.9999999999</v>
      </c>
      <c r="C15" s="2"/>
      <c r="D15" s="2">
        <v>2041640</v>
      </c>
      <c r="E15" s="2"/>
      <c r="F15" s="2">
        <v>477300</v>
      </c>
      <c r="G15" s="2"/>
      <c r="H15" s="2">
        <v>3909539.9999999991</v>
      </c>
      <c r="I15" s="2"/>
      <c r="J15" s="2">
        <v>0</v>
      </c>
      <c r="K15" s="2"/>
      <c r="L15" s="1">
        <f t="shared" ref="L15:M18" si="0">B15+D15+F15+H15+J15</f>
        <v>7454889.9999999991</v>
      </c>
      <c r="M15" s="12">
        <f t="shared" si="0"/>
        <v>0</v>
      </c>
      <c r="N15" s="13">
        <f>L15+M15</f>
        <v>7454889.9999999991</v>
      </c>
      <c r="P15" s="3" t="s">
        <v>12</v>
      </c>
      <c r="Q15" s="2">
        <v>231</v>
      </c>
      <c r="R15" s="2">
        <v>0</v>
      </c>
      <c r="S15" s="2">
        <v>536</v>
      </c>
      <c r="T15" s="2">
        <v>0</v>
      </c>
      <c r="U15" s="2">
        <v>239</v>
      </c>
      <c r="V15" s="2">
        <v>0</v>
      </c>
      <c r="W15" s="2">
        <v>4865</v>
      </c>
      <c r="X15" s="2">
        <v>0</v>
      </c>
      <c r="Y15" s="2">
        <v>797</v>
      </c>
      <c r="Z15" s="2">
        <v>0</v>
      </c>
      <c r="AA15" s="1">
        <f t="shared" ref="AA15:AB18" si="1">Q15+S15+U15+W15+Y15</f>
        <v>6668</v>
      </c>
      <c r="AB15" s="12">
        <f t="shared" si="1"/>
        <v>0</v>
      </c>
      <c r="AC15" s="13">
        <f>AA15+AB15</f>
        <v>6668</v>
      </c>
      <c r="AE15" s="3" t="s">
        <v>12</v>
      </c>
      <c r="AF15" s="2">
        <f t="shared" ref="AF15:AR18" si="2">IFERROR(B15/Q15, "N.A.")</f>
        <v>4443.333333333333</v>
      </c>
      <c r="AG15" s="2" t="str">
        <f t="shared" si="2"/>
        <v>N.A.</v>
      </c>
      <c r="AH15" s="2">
        <f t="shared" si="2"/>
        <v>3809.0298507462685</v>
      </c>
      <c r="AI15" s="2" t="str">
        <f t="shared" si="2"/>
        <v>N.A.</v>
      </c>
      <c r="AJ15" s="2">
        <f t="shared" si="2"/>
        <v>1997.071129707113</v>
      </c>
      <c r="AK15" s="2" t="str">
        <f t="shared" si="2"/>
        <v>N.A.</v>
      </c>
      <c r="AL15" s="2">
        <f t="shared" si="2"/>
        <v>803.60534429599159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1118.0098980203959</v>
      </c>
      <c r="AQ15" s="17" t="str">
        <f t="shared" si="2"/>
        <v>N.A.</v>
      </c>
      <c r="AR15" s="13">
        <f t="shared" si="2"/>
        <v>1118.0098980203959</v>
      </c>
    </row>
    <row r="16" spans="1:44" ht="15" customHeight="1" thickBot="1" x14ac:dyDescent="0.3">
      <c r="A16" s="3" t="s">
        <v>13</v>
      </c>
      <c r="B16" s="2">
        <v>396546</v>
      </c>
      <c r="C16" s="2"/>
      <c r="D16" s="2">
        <v>90558</v>
      </c>
      <c r="E16" s="2"/>
      <c r="F16" s="2"/>
      <c r="G16" s="2"/>
      <c r="H16" s="2"/>
      <c r="I16" s="2"/>
      <c r="J16" s="2"/>
      <c r="K16" s="2"/>
      <c r="L16" s="1">
        <f t="shared" si="0"/>
        <v>487104</v>
      </c>
      <c r="M16" s="12">
        <f t="shared" si="0"/>
        <v>0</v>
      </c>
      <c r="N16" s="13">
        <f>L16+M16</f>
        <v>487104</v>
      </c>
      <c r="P16" s="3" t="s">
        <v>13</v>
      </c>
      <c r="Q16" s="2">
        <v>492</v>
      </c>
      <c r="R16" s="2">
        <v>0</v>
      </c>
      <c r="S16" s="2">
        <v>162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654</v>
      </c>
      <c r="AB16" s="12">
        <f t="shared" si="1"/>
        <v>0</v>
      </c>
      <c r="AC16" s="13">
        <f>AA16+AB16</f>
        <v>654</v>
      </c>
      <c r="AE16" s="3" t="s">
        <v>13</v>
      </c>
      <c r="AF16" s="2">
        <f t="shared" si="2"/>
        <v>805.98780487804879</v>
      </c>
      <c r="AG16" s="2" t="str">
        <f t="shared" si="2"/>
        <v>N.A.</v>
      </c>
      <c r="AH16" s="2">
        <f t="shared" si="2"/>
        <v>559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744.80733944954125</v>
      </c>
      <c r="AQ16" s="17" t="str">
        <f t="shared" si="2"/>
        <v>N.A.</v>
      </c>
      <c r="AR16" s="13">
        <f t="shared" si="2"/>
        <v>744.80733944954125</v>
      </c>
    </row>
    <row r="17" spans="1:44" ht="15" customHeight="1" thickBot="1" x14ac:dyDescent="0.3">
      <c r="A17" s="3" t="s">
        <v>14</v>
      </c>
      <c r="B17" s="2">
        <v>6638700</v>
      </c>
      <c r="C17" s="2">
        <v>19639707.999999996</v>
      </c>
      <c r="D17" s="2">
        <v>1238760</v>
      </c>
      <c r="E17" s="2"/>
      <c r="F17" s="2"/>
      <c r="G17" s="2">
        <v>279000</v>
      </c>
      <c r="H17" s="2"/>
      <c r="I17" s="2">
        <v>1737630</v>
      </c>
      <c r="J17" s="2">
        <v>0</v>
      </c>
      <c r="K17" s="2"/>
      <c r="L17" s="1">
        <f t="shared" si="0"/>
        <v>7877460</v>
      </c>
      <c r="M17" s="12">
        <f t="shared" si="0"/>
        <v>21656337.999999996</v>
      </c>
      <c r="N17" s="13">
        <f>L17+M17</f>
        <v>29533797.999999996</v>
      </c>
      <c r="P17" s="3" t="s">
        <v>14</v>
      </c>
      <c r="Q17" s="2">
        <v>3103</v>
      </c>
      <c r="R17" s="2">
        <v>3268</v>
      </c>
      <c r="S17" s="2">
        <v>837</v>
      </c>
      <c r="T17" s="2">
        <v>0</v>
      </c>
      <c r="U17" s="2">
        <v>0</v>
      </c>
      <c r="V17" s="2">
        <v>279</v>
      </c>
      <c r="W17" s="2">
        <v>0</v>
      </c>
      <c r="X17" s="2">
        <v>356</v>
      </c>
      <c r="Y17" s="2">
        <v>374</v>
      </c>
      <c r="Z17" s="2">
        <v>0</v>
      </c>
      <c r="AA17" s="1">
        <f t="shared" si="1"/>
        <v>4314</v>
      </c>
      <c r="AB17" s="12">
        <f t="shared" si="1"/>
        <v>3903</v>
      </c>
      <c r="AC17" s="13">
        <f>AA17+AB17</f>
        <v>8217</v>
      </c>
      <c r="AE17" s="3" t="s">
        <v>14</v>
      </c>
      <c r="AF17" s="2">
        <f t="shared" si="2"/>
        <v>2139.4456977118916</v>
      </c>
      <c r="AG17" s="2">
        <f t="shared" si="2"/>
        <v>6009.7025703794361</v>
      </c>
      <c r="AH17" s="2">
        <f t="shared" si="2"/>
        <v>1480</v>
      </c>
      <c r="AI17" s="2" t="str">
        <f t="shared" si="2"/>
        <v>N.A.</v>
      </c>
      <c r="AJ17" s="2" t="str">
        <f t="shared" si="2"/>
        <v>N.A.</v>
      </c>
      <c r="AK17" s="2">
        <f t="shared" si="2"/>
        <v>1000</v>
      </c>
      <c r="AL17" s="2" t="str">
        <f t="shared" si="2"/>
        <v>N.A.</v>
      </c>
      <c r="AM17" s="2">
        <f t="shared" si="2"/>
        <v>4880.9831460674159</v>
      </c>
      <c r="AN17" s="2">
        <f t="shared" si="2"/>
        <v>0</v>
      </c>
      <c r="AO17" s="2" t="str">
        <f t="shared" si="2"/>
        <v>N.A.</v>
      </c>
      <c r="AP17" s="16">
        <f t="shared" si="2"/>
        <v>1826.0222531293464</v>
      </c>
      <c r="AQ17" s="17">
        <f t="shared" si="2"/>
        <v>5548.6389956443754</v>
      </c>
      <c r="AR17" s="13">
        <f t="shared" si="2"/>
        <v>3594.2312279420707</v>
      </c>
    </row>
    <row r="18" spans="1:44" ht="15" customHeight="1" thickBot="1" x14ac:dyDescent="0.3">
      <c r="A18" s="3" t="s">
        <v>15</v>
      </c>
      <c r="B18" s="2">
        <v>469345</v>
      </c>
      <c r="C18" s="2"/>
      <c r="D18" s="2"/>
      <c r="E18" s="2"/>
      <c r="F18" s="2"/>
      <c r="G18" s="2">
        <v>597705</v>
      </c>
      <c r="H18" s="2">
        <v>713669.00000000012</v>
      </c>
      <c r="I18" s="2"/>
      <c r="J18" s="2">
        <v>0</v>
      </c>
      <c r="K18" s="2"/>
      <c r="L18" s="1">
        <f t="shared" si="0"/>
        <v>1183014</v>
      </c>
      <c r="M18" s="12">
        <f t="shared" si="0"/>
        <v>597705</v>
      </c>
      <c r="N18" s="13">
        <f>L18+M18</f>
        <v>1780719</v>
      </c>
      <c r="P18" s="3" t="s">
        <v>15</v>
      </c>
      <c r="Q18" s="2">
        <v>401</v>
      </c>
      <c r="R18" s="2">
        <v>0</v>
      </c>
      <c r="S18" s="2">
        <v>0</v>
      </c>
      <c r="T18" s="2">
        <v>0</v>
      </c>
      <c r="U18" s="2">
        <v>0</v>
      </c>
      <c r="V18" s="2">
        <v>239</v>
      </c>
      <c r="W18" s="2">
        <v>3539</v>
      </c>
      <c r="X18" s="2">
        <v>0</v>
      </c>
      <c r="Y18" s="2">
        <v>1075</v>
      </c>
      <c r="Z18" s="2">
        <v>0</v>
      </c>
      <c r="AA18" s="1">
        <f t="shared" si="1"/>
        <v>5015</v>
      </c>
      <c r="AB18" s="12">
        <f t="shared" si="1"/>
        <v>239</v>
      </c>
      <c r="AC18" s="19">
        <f>AA18+AB18</f>
        <v>5254</v>
      </c>
      <c r="AE18" s="3" t="s">
        <v>15</v>
      </c>
      <c r="AF18" s="2">
        <f t="shared" si="2"/>
        <v>1170.4364089775561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2500.8577405857741</v>
      </c>
      <c r="AL18" s="2">
        <f t="shared" si="2"/>
        <v>201.658378072902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235.89511465603189</v>
      </c>
      <c r="AQ18" s="17">
        <f t="shared" si="2"/>
        <v>2500.8577405857741</v>
      </c>
      <c r="AR18" s="13">
        <f t="shared" si="2"/>
        <v>338.92634183479254</v>
      </c>
    </row>
    <row r="19" spans="1:44" ht="15" customHeight="1" thickBot="1" x14ac:dyDescent="0.3">
      <c r="A19" s="4" t="s">
        <v>16</v>
      </c>
      <c r="B19" s="2">
        <v>8531001.0000000019</v>
      </c>
      <c r="C19" s="2">
        <v>19639707.999999996</v>
      </c>
      <c r="D19" s="2">
        <v>3370958</v>
      </c>
      <c r="E19" s="2"/>
      <c r="F19" s="2">
        <v>477300</v>
      </c>
      <c r="G19" s="2">
        <v>876705</v>
      </c>
      <c r="H19" s="2">
        <v>4623209</v>
      </c>
      <c r="I19" s="2">
        <v>1737630</v>
      </c>
      <c r="J19" s="2">
        <v>0</v>
      </c>
      <c r="K19" s="2"/>
      <c r="L19" s="1">
        <f t="shared" ref="L19" si="3">B19+D19+F19+H19+J19</f>
        <v>17002468</v>
      </c>
      <c r="M19" s="12">
        <f t="shared" ref="M19" si="4">C19+E19+G19+I19+K19</f>
        <v>22254042.999999996</v>
      </c>
      <c r="N19" s="19">
        <f>L19+M19</f>
        <v>39256511</v>
      </c>
      <c r="P19" s="4" t="s">
        <v>16</v>
      </c>
      <c r="Q19" s="2">
        <v>4227</v>
      </c>
      <c r="R19" s="2">
        <v>3268</v>
      </c>
      <c r="S19" s="2">
        <v>1535</v>
      </c>
      <c r="T19" s="2">
        <v>0</v>
      </c>
      <c r="U19" s="2">
        <v>239</v>
      </c>
      <c r="V19" s="2">
        <v>518</v>
      </c>
      <c r="W19" s="2">
        <v>8404</v>
      </c>
      <c r="X19" s="2">
        <v>356</v>
      </c>
      <c r="Y19" s="2">
        <v>2246</v>
      </c>
      <c r="Z19" s="2">
        <v>0</v>
      </c>
      <c r="AA19" s="1">
        <f t="shared" ref="AA19" si="5">Q19+S19+U19+W19+Y19</f>
        <v>16651</v>
      </c>
      <c r="AB19" s="12">
        <f t="shared" ref="AB19" si="6">R19+T19+V19+X19+Z19</f>
        <v>4142</v>
      </c>
      <c r="AC19" s="13">
        <f>AA19+AB19</f>
        <v>20793</v>
      </c>
      <c r="AE19" s="4" t="s">
        <v>16</v>
      </c>
      <c r="AF19" s="2">
        <f t="shared" ref="AF19:AO19" si="7">IFERROR(B19/Q19, "N.A.")</f>
        <v>2018.216465578425</v>
      </c>
      <c r="AG19" s="2">
        <f t="shared" si="7"/>
        <v>6009.7025703794361</v>
      </c>
      <c r="AH19" s="2">
        <f t="shared" si="7"/>
        <v>2196.0638436482086</v>
      </c>
      <c r="AI19" s="2" t="str">
        <f t="shared" si="7"/>
        <v>N.A.</v>
      </c>
      <c r="AJ19" s="2">
        <f t="shared" si="7"/>
        <v>1997.071129707113</v>
      </c>
      <c r="AK19" s="2">
        <f t="shared" si="7"/>
        <v>1692.480694980695</v>
      </c>
      <c r="AL19" s="2">
        <f t="shared" si="7"/>
        <v>550.12006187529744</v>
      </c>
      <c r="AM19" s="2">
        <f t="shared" si="7"/>
        <v>4880.9831460674159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1021.1079214461594</v>
      </c>
      <c r="AQ19" s="17">
        <f t="shared" ref="AQ19" si="9">IFERROR(M19/AB19, "N.A.")</f>
        <v>5372.7771607918867</v>
      </c>
      <c r="AR19" s="13">
        <f t="shared" ref="AR19" si="10">IFERROR(N19/AC19, "N.A.")</f>
        <v>1887.9676333381426</v>
      </c>
    </row>
    <row r="20" spans="1:44" ht="15" customHeight="1" thickBot="1" x14ac:dyDescent="0.3">
      <c r="A20" s="5" t="s">
        <v>0</v>
      </c>
      <c r="B20" s="47">
        <f>B19+C19</f>
        <v>28170709</v>
      </c>
      <c r="C20" s="48"/>
      <c r="D20" s="47">
        <f>D19+E19</f>
        <v>3370958</v>
      </c>
      <c r="E20" s="48"/>
      <c r="F20" s="47">
        <f>F19+G19</f>
        <v>1354005</v>
      </c>
      <c r="G20" s="48"/>
      <c r="H20" s="47">
        <f>H19+I19</f>
        <v>6360839</v>
      </c>
      <c r="I20" s="48"/>
      <c r="J20" s="47">
        <f>J19+K19</f>
        <v>0</v>
      </c>
      <c r="K20" s="48"/>
      <c r="L20" s="47">
        <f>L19+M19</f>
        <v>39256511</v>
      </c>
      <c r="M20" s="51"/>
      <c r="N20" s="20">
        <f>B20+D20+F20+H20+J20</f>
        <v>39256511</v>
      </c>
      <c r="P20" s="5" t="s">
        <v>0</v>
      </c>
      <c r="Q20" s="47">
        <f>Q19+R19</f>
        <v>7495</v>
      </c>
      <c r="R20" s="48"/>
      <c r="S20" s="47">
        <f>S19+T19</f>
        <v>1535</v>
      </c>
      <c r="T20" s="48"/>
      <c r="U20" s="47">
        <f>U19+V19</f>
        <v>757</v>
      </c>
      <c r="V20" s="48"/>
      <c r="W20" s="47">
        <f>W19+X19</f>
        <v>8760</v>
      </c>
      <c r="X20" s="48"/>
      <c r="Y20" s="47">
        <f>Y19+Z19</f>
        <v>2246</v>
      </c>
      <c r="Z20" s="48"/>
      <c r="AA20" s="47">
        <f>AA19+AB19</f>
        <v>20793</v>
      </c>
      <c r="AB20" s="48"/>
      <c r="AC20" s="21">
        <f>Q20+S20+U20+W20+Y20</f>
        <v>20793</v>
      </c>
      <c r="AE20" s="5" t="s">
        <v>0</v>
      </c>
      <c r="AF20" s="49">
        <f>IFERROR(B20/Q20,"N.A.")</f>
        <v>3758.6002668445631</v>
      </c>
      <c r="AG20" s="50"/>
      <c r="AH20" s="49">
        <f>IFERROR(D20/S20,"N.A.")</f>
        <v>2196.0638436482086</v>
      </c>
      <c r="AI20" s="50"/>
      <c r="AJ20" s="49">
        <f>IFERROR(F20/U20,"N.A.")</f>
        <v>1788.6459709379128</v>
      </c>
      <c r="AK20" s="50"/>
      <c r="AL20" s="49">
        <f>IFERROR(H20/W20,"N.A.")</f>
        <v>726.12317351598176</v>
      </c>
      <c r="AM20" s="50"/>
      <c r="AN20" s="49">
        <f>IFERROR(J20/Y20,"N.A.")</f>
        <v>0</v>
      </c>
      <c r="AO20" s="50"/>
      <c r="AP20" s="49">
        <f>IFERROR(L20/AA20,"N.A.")</f>
        <v>1887.9676333381426</v>
      </c>
      <c r="AQ20" s="50"/>
      <c r="AR20" s="18">
        <f>IFERROR(N20/AC20, "N.A.")</f>
        <v>1887.9676333381426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1026409.9999999999</v>
      </c>
      <c r="C27" s="2"/>
      <c r="D27" s="2">
        <v>2008530</v>
      </c>
      <c r="E27" s="2"/>
      <c r="F27" s="2">
        <v>477300</v>
      </c>
      <c r="G27" s="2"/>
      <c r="H27" s="2">
        <v>2358522.9999999995</v>
      </c>
      <c r="I27" s="2"/>
      <c r="J27" s="2"/>
      <c r="K27" s="2"/>
      <c r="L27" s="1">
        <f t="shared" ref="L27:M30" si="11">B27+D27+F27+H27+J27</f>
        <v>5870763</v>
      </c>
      <c r="M27" s="12">
        <f t="shared" si="11"/>
        <v>0</v>
      </c>
      <c r="N27" s="13">
        <f>L27+M27</f>
        <v>5870763</v>
      </c>
      <c r="P27" s="3" t="s">
        <v>12</v>
      </c>
      <c r="Q27" s="2">
        <v>231</v>
      </c>
      <c r="R27" s="2">
        <v>0</v>
      </c>
      <c r="S27" s="2">
        <v>459</v>
      </c>
      <c r="T27" s="2">
        <v>0</v>
      </c>
      <c r="U27" s="2">
        <v>239</v>
      </c>
      <c r="V27" s="2">
        <v>0</v>
      </c>
      <c r="W27" s="2">
        <v>1348</v>
      </c>
      <c r="X27" s="2">
        <v>0</v>
      </c>
      <c r="Y27" s="2">
        <v>0</v>
      </c>
      <c r="Z27" s="2">
        <v>0</v>
      </c>
      <c r="AA27" s="1">
        <f t="shared" ref="AA27:AB30" si="12">Q27+S27+U27+W27+Y27</f>
        <v>2277</v>
      </c>
      <c r="AB27" s="12">
        <f t="shared" si="12"/>
        <v>0</v>
      </c>
      <c r="AC27" s="13">
        <f>AA27+AB27</f>
        <v>2277</v>
      </c>
      <c r="AE27" s="3" t="s">
        <v>12</v>
      </c>
      <c r="AF27" s="2">
        <f t="shared" ref="AF27:AR30" si="13">IFERROR(B27/Q27, "N.A.")</f>
        <v>4443.333333333333</v>
      </c>
      <c r="AG27" s="2" t="str">
        <f t="shared" si="13"/>
        <v>N.A.</v>
      </c>
      <c r="AH27" s="2">
        <f t="shared" si="13"/>
        <v>4375.8823529411766</v>
      </c>
      <c r="AI27" s="2" t="str">
        <f t="shared" si="13"/>
        <v>N.A.</v>
      </c>
      <c r="AJ27" s="2">
        <f t="shared" si="13"/>
        <v>1997.071129707113</v>
      </c>
      <c r="AK27" s="2" t="str">
        <f t="shared" si="13"/>
        <v>N.A.</v>
      </c>
      <c r="AL27" s="2">
        <f t="shared" si="13"/>
        <v>1749.646142433234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2578.288537549407</v>
      </c>
      <c r="AQ27" s="17" t="str">
        <f t="shared" si="13"/>
        <v>N.A.</v>
      </c>
      <c r="AR27" s="13">
        <f t="shared" si="13"/>
        <v>2578.288537549407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5140714.9999999981</v>
      </c>
      <c r="C29" s="2">
        <v>10899200</v>
      </c>
      <c r="D29" s="2">
        <v>1171800</v>
      </c>
      <c r="E29" s="2"/>
      <c r="F29" s="2"/>
      <c r="G29" s="2"/>
      <c r="H29" s="2"/>
      <c r="I29" s="2">
        <v>1737630</v>
      </c>
      <c r="J29" s="2"/>
      <c r="K29" s="2"/>
      <c r="L29" s="1">
        <f t="shared" si="11"/>
        <v>6312514.9999999981</v>
      </c>
      <c r="M29" s="12">
        <f t="shared" si="11"/>
        <v>12636830</v>
      </c>
      <c r="N29" s="13">
        <f>L29+M29</f>
        <v>18949345</v>
      </c>
      <c r="P29" s="3" t="s">
        <v>14</v>
      </c>
      <c r="Q29" s="2">
        <v>2034</v>
      </c>
      <c r="R29" s="2">
        <v>1997</v>
      </c>
      <c r="S29" s="2">
        <v>558</v>
      </c>
      <c r="T29" s="2">
        <v>0</v>
      </c>
      <c r="U29" s="2">
        <v>0</v>
      </c>
      <c r="V29" s="2">
        <v>0</v>
      </c>
      <c r="W29" s="2">
        <v>0</v>
      </c>
      <c r="X29" s="2">
        <v>356</v>
      </c>
      <c r="Y29" s="2">
        <v>0</v>
      </c>
      <c r="Z29" s="2">
        <v>0</v>
      </c>
      <c r="AA29" s="1">
        <f t="shared" si="12"/>
        <v>2592</v>
      </c>
      <c r="AB29" s="12">
        <f t="shared" si="12"/>
        <v>2353</v>
      </c>
      <c r="AC29" s="13">
        <f>AA29+AB29</f>
        <v>4945</v>
      </c>
      <c r="AE29" s="3" t="s">
        <v>14</v>
      </c>
      <c r="AF29" s="2">
        <f t="shared" si="13"/>
        <v>2527.3918387413955</v>
      </c>
      <c r="AG29" s="2">
        <f t="shared" si="13"/>
        <v>5457.78668002003</v>
      </c>
      <c r="AH29" s="2">
        <f t="shared" si="13"/>
        <v>2100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4880.9831460674159</v>
      </c>
      <c r="AN29" s="2" t="str">
        <f t="shared" si="13"/>
        <v>N.A.</v>
      </c>
      <c r="AO29" s="2" t="str">
        <f t="shared" si="13"/>
        <v>N.A.</v>
      </c>
      <c r="AP29" s="16">
        <f t="shared" si="13"/>
        <v>2435.3838734567894</v>
      </c>
      <c r="AQ29" s="17">
        <f t="shared" si="13"/>
        <v>5370.5184870378243</v>
      </c>
      <c r="AR29" s="13">
        <f t="shared" si="13"/>
        <v>3832.0212335692618</v>
      </c>
    </row>
    <row r="30" spans="1:44" ht="15" customHeight="1" thickBot="1" x14ac:dyDescent="0.3">
      <c r="A30" s="3" t="s">
        <v>15</v>
      </c>
      <c r="B30" s="2">
        <v>469345</v>
      </c>
      <c r="C30" s="2"/>
      <c r="D30" s="2"/>
      <c r="E30" s="2"/>
      <c r="F30" s="2"/>
      <c r="G30" s="2">
        <v>597705</v>
      </c>
      <c r="H30" s="2">
        <v>713669.00000000012</v>
      </c>
      <c r="I30" s="2"/>
      <c r="J30" s="2">
        <v>0</v>
      </c>
      <c r="K30" s="2"/>
      <c r="L30" s="1">
        <f t="shared" si="11"/>
        <v>1183014</v>
      </c>
      <c r="M30" s="12">
        <f t="shared" si="11"/>
        <v>597705</v>
      </c>
      <c r="N30" s="13">
        <f>L30+M30</f>
        <v>1780719</v>
      </c>
      <c r="P30" s="3" t="s">
        <v>15</v>
      </c>
      <c r="Q30" s="2">
        <v>401</v>
      </c>
      <c r="R30" s="2">
        <v>0</v>
      </c>
      <c r="S30" s="2">
        <v>0</v>
      </c>
      <c r="T30" s="2">
        <v>0</v>
      </c>
      <c r="U30" s="2">
        <v>0</v>
      </c>
      <c r="V30" s="2">
        <v>239</v>
      </c>
      <c r="W30" s="2">
        <v>3539</v>
      </c>
      <c r="X30" s="2">
        <v>0</v>
      </c>
      <c r="Y30" s="2">
        <v>767</v>
      </c>
      <c r="Z30" s="2">
        <v>0</v>
      </c>
      <c r="AA30" s="1">
        <f t="shared" si="12"/>
        <v>4707</v>
      </c>
      <c r="AB30" s="12">
        <f t="shared" si="12"/>
        <v>239</v>
      </c>
      <c r="AC30" s="19">
        <f>AA30+AB30</f>
        <v>4946</v>
      </c>
      <c r="AE30" s="3" t="s">
        <v>15</v>
      </c>
      <c r="AF30" s="2">
        <f t="shared" si="13"/>
        <v>1170.4364089775561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2500.8577405857741</v>
      </c>
      <c r="AL30" s="2">
        <f t="shared" si="13"/>
        <v>201.658378072902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251.33078393881453</v>
      </c>
      <c r="AQ30" s="17">
        <f t="shared" si="13"/>
        <v>2500.8577405857741</v>
      </c>
      <c r="AR30" s="13">
        <f t="shared" si="13"/>
        <v>360.03214718964819</v>
      </c>
    </row>
    <row r="31" spans="1:44" ht="15" customHeight="1" thickBot="1" x14ac:dyDescent="0.3">
      <c r="A31" s="4" t="s">
        <v>16</v>
      </c>
      <c r="B31" s="2">
        <v>6636470.0000000019</v>
      </c>
      <c r="C31" s="2">
        <v>10899200</v>
      </c>
      <c r="D31" s="2">
        <v>3180330</v>
      </c>
      <c r="E31" s="2"/>
      <c r="F31" s="2">
        <v>477300</v>
      </c>
      <c r="G31" s="2">
        <v>597705</v>
      </c>
      <c r="H31" s="2">
        <v>3072191.9999999995</v>
      </c>
      <c r="I31" s="2">
        <v>1737630</v>
      </c>
      <c r="J31" s="2">
        <v>0</v>
      </c>
      <c r="K31" s="2"/>
      <c r="L31" s="1">
        <f t="shared" ref="L31" si="14">B31+D31+F31+H31+J31</f>
        <v>13366292.000000002</v>
      </c>
      <c r="M31" s="12">
        <f t="shared" ref="M31" si="15">C31+E31+G31+I31+K31</f>
        <v>13234535</v>
      </c>
      <c r="N31" s="19">
        <f>L31+M31</f>
        <v>26600827</v>
      </c>
      <c r="P31" s="4" t="s">
        <v>16</v>
      </c>
      <c r="Q31" s="2">
        <v>2666</v>
      </c>
      <c r="R31" s="2">
        <v>1997</v>
      </c>
      <c r="S31" s="2">
        <v>1017</v>
      </c>
      <c r="T31" s="2">
        <v>0</v>
      </c>
      <c r="U31" s="2">
        <v>239</v>
      </c>
      <c r="V31" s="2">
        <v>239</v>
      </c>
      <c r="W31" s="2">
        <v>4887</v>
      </c>
      <c r="X31" s="2">
        <v>356</v>
      </c>
      <c r="Y31" s="2">
        <v>767</v>
      </c>
      <c r="Z31" s="2">
        <v>0</v>
      </c>
      <c r="AA31" s="1">
        <f t="shared" ref="AA31" si="16">Q31+S31+U31+W31+Y31</f>
        <v>9576</v>
      </c>
      <c r="AB31" s="12">
        <f t="shared" ref="AB31" si="17">R31+T31+V31+X31+Z31</f>
        <v>2592</v>
      </c>
      <c r="AC31" s="13">
        <f>AA31+AB31</f>
        <v>12168</v>
      </c>
      <c r="AE31" s="4" t="s">
        <v>16</v>
      </c>
      <c r="AF31" s="2">
        <f t="shared" ref="AF31:AO31" si="18">IFERROR(B31/Q31, "N.A.")</f>
        <v>2489.2985746436616</v>
      </c>
      <c r="AG31" s="2">
        <f t="shared" si="18"/>
        <v>5457.78668002003</v>
      </c>
      <c r="AH31" s="2">
        <f t="shared" si="18"/>
        <v>3127.1681415929202</v>
      </c>
      <c r="AI31" s="2" t="str">
        <f t="shared" si="18"/>
        <v>N.A.</v>
      </c>
      <c r="AJ31" s="2">
        <f t="shared" si="18"/>
        <v>1997.071129707113</v>
      </c>
      <c r="AK31" s="2">
        <f t="shared" si="18"/>
        <v>2500.8577405857741</v>
      </c>
      <c r="AL31" s="2">
        <f t="shared" si="18"/>
        <v>628.64579496623685</v>
      </c>
      <c r="AM31" s="2">
        <f t="shared" si="18"/>
        <v>4880.9831460674159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1395.8116123642442</v>
      </c>
      <c r="AQ31" s="17">
        <f t="shared" ref="AQ31" si="20">IFERROR(M31/AB31, "N.A.")</f>
        <v>5105.9162808641977</v>
      </c>
      <c r="AR31" s="13">
        <f t="shared" ref="AR31" si="21">IFERROR(N31/AC31, "N.A.")</f>
        <v>2186.1297666009204</v>
      </c>
    </row>
    <row r="32" spans="1:44" ht="15" customHeight="1" thickBot="1" x14ac:dyDescent="0.3">
      <c r="A32" s="5" t="s">
        <v>0</v>
      </c>
      <c r="B32" s="47">
        <f>B31+C31</f>
        <v>17535670</v>
      </c>
      <c r="C32" s="48"/>
      <c r="D32" s="47">
        <f>D31+E31</f>
        <v>3180330</v>
      </c>
      <c r="E32" s="48"/>
      <c r="F32" s="47">
        <f>F31+G31</f>
        <v>1075005</v>
      </c>
      <c r="G32" s="48"/>
      <c r="H32" s="47">
        <f>H31+I31</f>
        <v>4809822</v>
      </c>
      <c r="I32" s="48"/>
      <c r="J32" s="47">
        <f>J31+K31</f>
        <v>0</v>
      </c>
      <c r="K32" s="48"/>
      <c r="L32" s="47">
        <f>L31+M31</f>
        <v>26600827</v>
      </c>
      <c r="M32" s="51"/>
      <c r="N32" s="20">
        <f>B32+D32+F32+H32+J32</f>
        <v>26600827</v>
      </c>
      <c r="P32" s="5" t="s">
        <v>0</v>
      </c>
      <c r="Q32" s="47">
        <f>Q31+R31</f>
        <v>4663</v>
      </c>
      <c r="R32" s="48"/>
      <c r="S32" s="47">
        <f>S31+T31</f>
        <v>1017</v>
      </c>
      <c r="T32" s="48"/>
      <c r="U32" s="47">
        <f>U31+V31</f>
        <v>478</v>
      </c>
      <c r="V32" s="48"/>
      <c r="W32" s="47">
        <f>W31+X31</f>
        <v>5243</v>
      </c>
      <c r="X32" s="48"/>
      <c r="Y32" s="47">
        <f>Y31+Z31</f>
        <v>767</v>
      </c>
      <c r="Z32" s="48"/>
      <c r="AA32" s="47">
        <f>AA31+AB31</f>
        <v>12168</v>
      </c>
      <c r="AB32" s="48"/>
      <c r="AC32" s="21">
        <f>Q32+S32+U32+W32+Y32</f>
        <v>12168</v>
      </c>
      <c r="AE32" s="5" t="s">
        <v>0</v>
      </c>
      <c r="AF32" s="49">
        <f>IFERROR(B32/Q32,"N.A.")</f>
        <v>3760.5983272571307</v>
      </c>
      <c r="AG32" s="50"/>
      <c r="AH32" s="49">
        <f>IFERROR(D32/S32,"N.A.")</f>
        <v>3127.1681415929202</v>
      </c>
      <c r="AI32" s="50"/>
      <c r="AJ32" s="49">
        <f>IFERROR(F32/U32,"N.A.")</f>
        <v>2248.9644351464435</v>
      </c>
      <c r="AK32" s="50"/>
      <c r="AL32" s="49">
        <f>IFERROR(H32/W32,"N.A.")</f>
        <v>917.37974442113295</v>
      </c>
      <c r="AM32" s="50"/>
      <c r="AN32" s="49">
        <f>IFERROR(J32/Y32,"N.A.")</f>
        <v>0</v>
      </c>
      <c r="AO32" s="50"/>
      <c r="AP32" s="49">
        <f>IFERROR(L32/AA32,"N.A.")</f>
        <v>2186.1297666009204</v>
      </c>
      <c r="AQ32" s="50"/>
      <c r="AR32" s="18">
        <f>IFERROR(N32/AC32, "N.A.")</f>
        <v>2186.1297666009204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>
        <v>33110</v>
      </c>
      <c r="E39" s="2"/>
      <c r="F39" s="2"/>
      <c r="G39" s="2"/>
      <c r="H39" s="2">
        <v>1551016.9999999995</v>
      </c>
      <c r="I39" s="2"/>
      <c r="J39" s="2">
        <v>0</v>
      </c>
      <c r="K39" s="2"/>
      <c r="L39" s="1">
        <f t="shared" ref="L39:M42" si="22">B39+D39+F39+H39+J39</f>
        <v>1584126.9999999995</v>
      </c>
      <c r="M39" s="12">
        <f t="shared" si="22"/>
        <v>0</v>
      </c>
      <c r="N39" s="13">
        <f>L39+M39</f>
        <v>1584126.9999999995</v>
      </c>
      <c r="P39" s="3" t="s">
        <v>12</v>
      </c>
      <c r="Q39" s="2">
        <v>0</v>
      </c>
      <c r="R39" s="2">
        <v>0</v>
      </c>
      <c r="S39" s="2">
        <v>77</v>
      </c>
      <c r="T39" s="2">
        <v>0</v>
      </c>
      <c r="U39" s="2">
        <v>0</v>
      </c>
      <c r="V39" s="2">
        <v>0</v>
      </c>
      <c r="W39" s="2">
        <v>3517</v>
      </c>
      <c r="X39" s="2">
        <v>0</v>
      </c>
      <c r="Y39" s="2">
        <v>797</v>
      </c>
      <c r="Z39" s="2">
        <v>0</v>
      </c>
      <c r="AA39" s="1">
        <f t="shared" ref="AA39:AB42" si="23">Q39+S39+U39+W39+Y39</f>
        <v>4391</v>
      </c>
      <c r="AB39" s="12">
        <f t="shared" si="23"/>
        <v>0</v>
      </c>
      <c r="AC39" s="13">
        <f>AA39+AB39</f>
        <v>4391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>
        <f t="shared" si="24"/>
        <v>430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441.00568666477096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360.76679571851503</v>
      </c>
      <c r="AQ39" s="17" t="str">
        <f t="shared" si="24"/>
        <v>N.A.</v>
      </c>
      <c r="AR39" s="13">
        <f t="shared" si="24"/>
        <v>360.76679571851503</v>
      </c>
    </row>
    <row r="40" spans="1:44" ht="15" customHeight="1" thickBot="1" x14ac:dyDescent="0.3">
      <c r="A40" s="3" t="s">
        <v>13</v>
      </c>
      <c r="B40" s="2">
        <v>396546</v>
      </c>
      <c r="C40" s="2"/>
      <c r="D40" s="2">
        <v>90558</v>
      </c>
      <c r="E40" s="2"/>
      <c r="F40" s="2"/>
      <c r="G40" s="2"/>
      <c r="H40" s="2"/>
      <c r="I40" s="2"/>
      <c r="J40" s="2"/>
      <c r="K40" s="2"/>
      <c r="L40" s="1">
        <f t="shared" si="22"/>
        <v>487104</v>
      </c>
      <c r="M40" s="12">
        <f t="shared" si="22"/>
        <v>0</v>
      </c>
      <c r="N40" s="13">
        <f>L40+M40</f>
        <v>487104</v>
      </c>
      <c r="P40" s="3" t="s">
        <v>13</v>
      </c>
      <c r="Q40" s="2">
        <v>492</v>
      </c>
      <c r="R40" s="2">
        <v>0</v>
      </c>
      <c r="S40" s="2">
        <v>162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654</v>
      </c>
      <c r="AB40" s="12">
        <f t="shared" si="23"/>
        <v>0</v>
      </c>
      <c r="AC40" s="13">
        <f>AA40+AB40</f>
        <v>654</v>
      </c>
      <c r="AE40" s="3" t="s">
        <v>13</v>
      </c>
      <c r="AF40" s="2">
        <f t="shared" si="24"/>
        <v>805.98780487804879</v>
      </c>
      <c r="AG40" s="2" t="str">
        <f t="shared" si="24"/>
        <v>N.A.</v>
      </c>
      <c r="AH40" s="2">
        <f t="shared" si="24"/>
        <v>559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744.80733944954125</v>
      </c>
      <c r="AQ40" s="17" t="str">
        <f t="shared" si="24"/>
        <v>N.A.</v>
      </c>
      <c r="AR40" s="13">
        <f t="shared" si="24"/>
        <v>744.80733944954125</v>
      </c>
    </row>
    <row r="41" spans="1:44" ht="15" customHeight="1" thickBot="1" x14ac:dyDescent="0.3">
      <c r="A41" s="3" t="s">
        <v>14</v>
      </c>
      <c r="B41" s="2">
        <v>1497985</v>
      </c>
      <c r="C41" s="2">
        <v>8740508</v>
      </c>
      <c r="D41" s="2">
        <v>66960</v>
      </c>
      <c r="E41" s="2"/>
      <c r="F41" s="2"/>
      <c r="G41" s="2">
        <v>279000</v>
      </c>
      <c r="H41" s="2"/>
      <c r="I41" s="2"/>
      <c r="J41" s="2">
        <v>0</v>
      </c>
      <c r="K41" s="2"/>
      <c r="L41" s="1">
        <f t="shared" si="22"/>
        <v>1564945</v>
      </c>
      <c r="M41" s="12">
        <f t="shared" si="22"/>
        <v>9019508</v>
      </c>
      <c r="N41" s="13">
        <f>L41+M41</f>
        <v>10584453</v>
      </c>
      <c r="P41" s="3" t="s">
        <v>14</v>
      </c>
      <c r="Q41" s="2">
        <v>1069</v>
      </c>
      <c r="R41" s="2">
        <v>1271</v>
      </c>
      <c r="S41" s="2">
        <v>279</v>
      </c>
      <c r="T41" s="2">
        <v>0</v>
      </c>
      <c r="U41" s="2">
        <v>0</v>
      </c>
      <c r="V41" s="2">
        <v>279</v>
      </c>
      <c r="W41" s="2">
        <v>0</v>
      </c>
      <c r="X41" s="2">
        <v>0</v>
      </c>
      <c r="Y41" s="2">
        <v>374</v>
      </c>
      <c r="Z41" s="2">
        <v>0</v>
      </c>
      <c r="AA41" s="1">
        <f t="shared" si="23"/>
        <v>1722</v>
      </c>
      <c r="AB41" s="12">
        <f t="shared" si="23"/>
        <v>1550</v>
      </c>
      <c r="AC41" s="13">
        <f>AA41+AB41</f>
        <v>3272</v>
      </c>
      <c r="AE41" s="3" t="s">
        <v>14</v>
      </c>
      <c r="AF41" s="2">
        <f t="shared" si="24"/>
        <v>1401.2956033676332</v>
      </c>
      <c r="AG41" s="2">
        <f t="shared" si="24"/>
        <v>6876.8749016522424</v>
      </c>
      <c r="AH41" s="2">
        <f t="shared" si="24"/>
        <v>240</v>
      </c>
      <c r="AI41" s="2" t="str">
        <f t="shared" si="24"/>
        <v>N.A.</v>
      </c>
      <c r="AJ41" s="2" t="str">
        <f t="shared" si="24"/>
        <v>N.A.</v>
      </c>
      <c r="AK41" s="2">
        <f t="shared" si="24"/>
        <v>1000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6">
        <f t="shared" si="24"/>
        <v>908.79500580720094</v>
      </c>
      <c r="AQ41" s="17">
        <f t="shared" si="24"/>
        <v>5819.0374193548387</v>
      </c>
      <c r="AR41" s="13">
        <f t="shared" si="24"/>
        <v>3234.8572738386306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308</v>
      </c>
      <c r="Z42" s="2">
        <v>0</v>
      </c>
      <c r="AA42" s="1">
        <f t="shared" si="23"/>
        <v>308</v>
      </c>
      <c r="AB42" s="12">
        <f t="shared" si="23"/>
        <v>0</v>
      </c>
      <c r="AC42" s="13">
        <f>AA42+AB42</f>
        <v>308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0</v>
      </c>
      <c r="AQ42" s="17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1894531</v>
      </c>
      <c r="C43" s="2">
        <v>8740508</v>
      </c>
      <c r="D43" s="2">
        <v>190628</v>
      </c>
      <c r="E43" s="2"/>
      <c r="F43" s="2"/>
      <c r="G43" s="2">
        <v>279000</v>
      </c>
      <c r="H43" s="2">
        <v>1551016.9999999995</v>
      </c>
      <c r="I43" s="2"/>
      <c r="J43" s="2">
        <v>0</v>
      </c>
      <c r="K43" s="2"/>
      <c r="L43" s="1">
        <f t="shared" ref="L43" si="25">B43+D43+F43+H43+J43</f>
        <v>3636175.9999999995</v>
      </c>
      <c r="M43" s="12">
        <f t="shared" ref="M43" si="26">C43+E43+G43+I43+K43</f>
        <v>9019508</v>
      </c>
      <c r="N43" s="19">
        <f>L43+M43</f>
        <v>12655684</v>
      </c>
      <c r="P43" s="4" t="s">
        <v>16</v>
      </c>
      <c r="Q43" s="2">
        <v>1561</v>
      </c>
      <c r="R43" s="2">
        <v>1271</v>
      </c>
      <c r="S43" s="2">
        <v>518</v>
      </c>
      <c r="T43" s="2">
        <v>0</v>
      </c>
      <c r="U43" s="2">
        <v>0</v>
      </c>
      <c r="V43" s="2">
        <v>279</v>
      </c>
      <c r="W43" s="2">
        <v>3517</v>
      </c>
      <c r="X43" s="2">
        <v>0</v>
      </c>
      <c r="Y43" s="2">
        <v>1479</v>
      </c>
      <c r="Z43" s="2">
        <v>0</v>
      </c>
      <c r="AA43" s="1">
        <f t="shared" ref="AA43" si="27">Q43+S43+U43+W43+Y43</f>
        <v>7075</v>
      </c>
      <c r="AB43" s="12">
        <f t="shared" ref="AB43" si="28">R43+T43+V43+X43+Z43</f>
        <v>1550</v>
      </c>
      <c r="AC43" s="19">
        <f>AA43+AB43</f>
        <v>8625</v>
      </c>
      <c r="AE43" s="4" t="s">
        <v>16</v>
      </c>
      <c r="AF43" s="2">
        <f t="shared" ref="AF43:AO43" si="29">IFERROR(B43/Q43, "N.A.")</f>
        <v>1213.6649583600256</v>
      </c>
      <c r="AG43" s="2">
        <f t="shared" si="29"/>
        <v>6876.8749016522424</v>
      </c>
      <c r="AH43" s="2">
        <f t="shared" si="29"/>
        <v>368.00772200772201</v>
      </c>
      <c r="AI43" s="2" t="str">
        <f t="shared" si="29"/>
        <v>N.A.</v>
      </c>
      <c r="AJ43" s="2" t="str">
        <f t="shared" si="29"/>
        <v>N.A.</v>
      </c>
      <c r="AK43" s="2">
        <f t="shared" si="29"/>
        <v>1000</v>
      </c>
      <c r="AL43" s="2">
        <f t="shared" si="29"/>
        <v>441.00568666477096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513.94713780918721</v>
      </c>
      <c r="AQ43" s="17">
        <f t="shared" ref="AQ43" si="31">IFERROR(M43/AB43, "N.A.")</f>
        <v>5819.0374193548387</v>
      </c>
      <c r="AR43" s="13">
        <f t="shared" ref="AR43" si="32">IFERROR(N43/AC43, "N.A.")</f>
        <v>1467.3256811594204</v>
      </c>
    </row>
    <row r="44" spans="1:44" ht="15" customHeight="1" thickBot="1" x14ac:dyDescent="0.3">
      <c r="A44" s="5" t="s">
        <v>0</v>
      </c>
      <c r="B44" s="47">
        <f>B43+C43</f>
        <v>10635039</v>
      </c>
      <c r="C44" s="48"/>
      <c r="D44" s="47">
        <f>D43+E43</f>
        <v>190628</v>
      </c>
      <c r="E44" s="48"/>
      <c r="F44" s="47">
        <f>F43+G43</f>
        <v>279000</v>
      </c>
      <c r="G44" s="48"/>
      <c r="H44" s="47">
        <f>H43+I43</f>
        <v>1551016.9999999995</v>
      </c>
      <c r="I44" s="48"/>
      <c r="J44" s="47">
        <f>J43+K43</f>
        <v>0</v>
      </c>
      <c r="K44" s="48"/>
      <c r="L44" s="47">
        <f>L43+M43</f>
        <v>12655684</v>
      </c>
      <c r="M44" s="51"/>
      <c r="N44" s="20">
        <f>B44+D44+F44+H44+J44</f>
        <v>12655684</v>
      </c>
      <c r="P44" s="5" t="s">
        <v>0</v>
      </c>
      <c r="Q44" s="47">
        <f>Q43+R43</f>
        <v>2832</v>
      </c>
      <c r="R44" s="48"/>
      <c r="S44" s="47">
        <f>S43+T43</f>
        <v>518</v>
      </c>
      <c r="T44" s="48"/>
      <c r="U44" s="47">
        <f>U43+V43</f>
        <v>279</v>
      </c>
      <c r="V44" s="48"/>
      <c r="W44" s="47">
        <f>W43+X43</f>
        <v>3517</v>
      </c>
      <c r="X44" s="48"/>
      <c r="Y44" s="47">
        <f>Y43+Z43</f>
        <v>1479</v>
      </c>
      <c r="Z44" s="48"/>
      <c r="AA44" s="47">
        <f>AA43+AB43</f>
        <v>8625</v>
      </c>
      <c r="AB44" s="51"/>
      <c r="AC44" s="20">
        <f>Q44+S44+U44+W44+Y44</f>
        <v>8625</v>
      </c>
      <c r="AE44" s="5" t="s">
        <v>0</v>
      </c>
      <c r="AF44" s="49">
        <f>IFERROR(B44/Q44,"N.A.")</f>
        <v>3755.3103813559323</v>
      </c>
      <c r="AG44" s="50"/>
      <c r="AH44" s="49">
        <f>IFERROR(D44/S44,"N.A.")</f>
        <v>368.00772200772201</v>
      </c>
      <c r="AI44" s="50"/>
      <c r="AJ44" s="49">
        <f>IFERROR(F44/U44,"N.A.")</f>
        <v>1000</v>
      </c>
      <c r="AK44" s="50"/>
      <c r="AL44" s="49">
        <f>IFERROR(H44/W44,"N.A.")</f>
        <v>441.00568666477096</v>
      </c>
      <c r="AM44" s="50"/>
      <c r="AN44" s="49">
        <f>IFERROR(J44/Y44,"N.A.")</f>
        <v>0</v>
      </c>
      <c r="AO44" s="50"/>
      <c r="AP44" s="49">
        <f>IFERROR(L44/AA44,"N.A.")</f>
        <v>1467.3256811594204</v>
      </c>
      <c r="AQ44" s="50"/>
      <c r="AR44" s="18">
        <f>IFERROR(N44/AC44, "N.A.")</f>
        <v>1467.3256811594204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1755689.9999999998</v>
      </c>
      <c r="C15" s="2"/>
      <c r="D15" s="2">
        <v>644640</v>
      </c>
      <c r="E15" s="2"/>
      <c r="F15" s="2">
        <v>1514890.0000000002</v>
      </c>
      <c r="G15" s="2"/>
      <c r="H15" s="2">
        <v>3551308.9999999991</v>
      </c>
      <c r="I15" s="2"/>
      <c r="J15" s="2">
        <v>0</v>
      </c>
      <c r="K15" s="2"/>
      <c r="L15" s="1">
        <f t="shared" ref="L15:M18" si="0">B15+D15+F15+H15+J15</f>
        <v>7466528.9999999991</v>
      </c>
      <c r="M15" s="12">
        <f t="shared" si="0"/>
        <v>0</v>
      </c>
      <c r="N15" s="13">
        <f>L15+M15</f>
        <v>7466528.9999999991</v>
      </c>
      <c r="P15" s="3" t="s">
        <v>12</v>
      </c>
      <c r="Q15" s="2">
        <v>678</v>
      </c>
      <c r="R15" s="2">
        <v>0</v>
      </c>
      <c r="S15" s="2">
        <v>203</v>
      </c>
      <c r="T15" s="2">
        <v>0</v>
      </c>
      <c r="U15" s="2">
        <v>335</v>
      </c>
      <c r="V15" s="2">
        <v>0</v>
      </c>
      <c r="W15" s="2">
        <v>1753</v>
      </c>
      <c r="X15" s="2">
        <v>0</v>
      </c>
      <c r="Y15" s="2">
        <v>588</v>
      </c>
      <c r="Z15" s="2">
        <v>0</v>
      </c>
      <c r="AA15" s="1">
        <f t="shared" ref="AA15:AB18" si="1">Q15+S15+U15+W15+Y15</f>
        <v>3557</v>
      </c>
      <c r="AB15" s="12">
        <f t="shared" si="1"/>
        <v>0</v>
      </c>
      <c r="AC15" s="13">
        <f>AA15+AB15</f>
        <v>3557</v>
      </c>
      <c r="AE15" s="3" t="s">
        <v>12</v>
      </c>
      <c r="AF15" s="2">
        <f t="shared" ref="AF15:AR18" si="2">IFERROR(B15/Q15, "N.A.")</f>
        <v>2589.5132743362828</v>
      </c>
      <c r="AG15" s="2" t="str">
        <f t="shared" si="2"/>
        <v>N.A.</v>
      </c>
      <c r="AH15" s="2">
        <f t="shared" si="2"/>
        <v>3175.5665024630543</v>
      </c>
      <c r="AI15" s="2" t="str">
        <f t="shared" si="2"/>
        <v>N.A.</v>
      </c>
      <c r="AJ15" s="2">
        <f t="shared" si="2"/>
        <v>4522.0597014925379</v>
      </c>
      <c r="AK15" s="2" t="str">
        <f t="shared" si="2"/>
        <v>N.A.</v>
      </c>
      <c r="AL15" s="2">
        <f t="shared" si="2"/>
        <v>2025.8465487735305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2099.108518414394</v>
      </c>
      <c r="AQ15" s="17" t="str">
        <f t="shared" si="2"/>
        <v>N.A.</v>
      </c>
      <c r="AR15" s="13">
        <f t="shared" si="2"/>
        <v>2099.108518414394</v>
      </c>
    </row>
    <row r="16" spans="1:44" ht="15" customHeight="1" thickBot="1" x14ac:dyDescent="0.3">
      <c r="A16" s="3" t="s">
        <v>13</v>
      </c>
      <c r="B16" s="2">
        <v>1655740.0000000002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1655740.0000000002</v>
      </c>
      <c r="M16" s="12">
        <f t="shared" si="0"/>
        <v>0</v>
      </c>
      <c r="N16" s="13">
        <f>L16+M16</f>
        <v>1655740.0000000002</v>
      </c>
      <c r="P16" s="3" t="s">
        <v>13</v>
      </c>
      <c r="Q16" s="2">
        <v>730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730</v>
      </c>
      <c r="AB16" s="12">
        <f t="shared" si="1"/>
        <v>0</v>
      </c>
      <c r="AC16" s="13">
        <f>AA16+AB16</f>
        <v>730</v>
      </c>
      <c r="AE16" s="3" t="s">
        <v>13</v>
      </c>
      <c r="AF16" s="2">
        <f t="shared" si="2"/>
        <v>2268.1369863013701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2268.1369863013701</v>
      </c>
      <c r="AQ16" s="17" t="str">
        <f t="shared" si="2"/>
        <v>N.A.</v>
      </c>
      <c r="AR16" s="13">
        <f t="shared" si="2"/>
        <v>2268.1369863013701</v>
      </c>
    </row>
    <row r="17" spans="1:44" ht="15" customHeight="1" thickBot="1" x14ac:dyDescent="0.3">
      <c r="A17" s="3" t="s">
        <v>14</v>
      </c>
      <c r="B17" s="2">
        <v>2255740</v>
      </c>
      <c r="C17" s="2">
        <v>3956585.0000000005</v>
      </c>
      <c r="D17" s="2"/>
      <c r="E17" s="2"/>
      <c r="F17" s="2"/>
      <c r="G17" s="2">
        <v>324000</v>
      </c>
      <c r="H17" s="2"/>
      <c r="I17" s="2">
        <v>826730</v>
      </c>
      <c r="J17" s="2">
        <v>0</v>
      </c>
      <c r="K17" s="2"/>
      <c r="L17" s="1">
        <f t="shared" si="0"/>
        <v>2255740</v>
      </c>
      <c r="M17" s="12">
        <f t="shared" si="0"/>
        <v>5107315</v>
      </c>
      <c r="N17" s="13">
        <f>L17+M17</f>
        <v>7363055</v>
      </c>
      <c r="P17" s="3" t="s">
        <v>14</v>
      </c>
      <c r="Q17" s="2">
        <v>899</v>
      </c>
      <c r="R17" s="2">
        <v>779</v>
      </c>
      <c r="S17" s="2">
        <v>0</v>
      </c>
      <c r="T17" s="2">
        <v>0</v>
      </c>
      <c r="U17" s="2">
        <v>0</v>
      </c>
      <c r="V17" s="2">
        <v>203</v>
      </c>
      <c r="W17" s="2">
        <v>0</v>
      </c>
      <c r="X17" s="2">
        <v>557</v>
      </c>
      <c r="Y17" s="2">
        <v>304</v>
      </c>
      <c r="Z17" s="2">
        <v>0</v>
      </c>
      <c r="AA17" s="1">
        <f t="shared" si="1"/>
        <v>1203</v>
      </c>
      <c r="AB17" s="12">
        <f t="shared" si="1"/>
        <v>1539</v>
      </c>
      <c r="AC17" s="13">
        <f>AA17+AB17</f>
        <v>2742</v>
      </c>
      <c r="AE17" s="3" t="s">
        <v>14</v>
      </c>
      <c r="AF17" s="2">
        <f t="shared" si="2"/>
        <v>2509.1657397107897</v>
      </c>
      <c r="AG17" s="2">
        <f t="shared" si="2"/>
        <v>5079.0564826700902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1596.0591133004925</v>
      </c>
      <c r="AL17" s="2" t="str">
        <f t="shared" si="2"/>
        <v>N.A.</v>
      </c>
      <c r="AM17" s="2">
        <f t="shared" si="2"/>
        <v>1484.2549371633752</v>
      </c>
      <c r="AN17" s="2">
        <f t="shared" si="2"/>
        <v>0</v>
      </c>
      <c r="AO17" s="2" t="str">
        <f t="shared" si="2"/>
        <v>N.A.</v>
      </c>
      <c r="AP17" s="16">
        <f t="shared" si="2"/>
        <v>1875.0955943474646</v>
      </c>
      <c r="AQ17" s="17">
        <f t="shared" si="2"/>
        <v>3318.593242365172</v>
      </c>
      <c r="AR17" s="13">
        <f t="shared" si="2"/>
        <v>2685.2862873814734</v>
      </c>
    </row>
    <row r="18" spans="1:44" ht="15" customHeight="1" thickBot="1" x14ac:dyDescent="0.3">
      <c r="A18" s="3" t="s">
        <v>15</v>
      </c>
      <c r="B18" s="2">
        <v>985129.99999999988</v>
      </c>
      <c r="C18" s="2">
        <v>756800</v>
      </c>
      <c r="D18" s="2">
        <v>681245</v>
      </c>
      <c r="E18" s="2"/>
      <c r="F18" s="2"/>
      <c r="G18" s="2">
        <v>671660.00000000012</v>
      </c>
      <c r="H18" s="2">
        <v>323046.00000000006</v>
      </c>
      <c r="I18" s="2"/>
      <c r="J18" s="2">
        <v>0</v>
      </c>
      <c r="K18" s="2"/>
      <c r="L18" s="1">
        <f t="shared" si="0"/>
        <v>1989421</v>
      </c>
      <c r="M18" s="12">
        <f t="shared" si="0"/>
        <v>1428460</v>
      </c>
      <c r="N18" s="13">
        <f>L18+M18</f>
        <v>3417881</v>
      </c>
      <c r="P18" s="3" t="s">
        <v>15</v>
      </c>
      <c r="Q18" s="2">
        <v>588</v>
      </c>
      <c r="R18" s="2">
        <v>160</v>
      </c>
      <c r="S18" s="2">
        <v>355</v>
      </c>
      <c r="T18" s="2">
        <v>0</v>
      </c>
      <c r="U18" s="2">
        <v>0</v>
      </c>
      <c r="V18" s="2">
        <v>435</v>
      </c>
      <c r="W18" s="2">
        <v>1374</v>
      </c>
      <c r="X18" s="2">
        <v>0</v>
      </c>
      <c r="Y18" s="2">
        <v>617</v>
      </c>
      <c r="Z18" s="2">
        <v>0</v>
      </c>
      <c r="AA18" s="1">
        <f t="shared" si="1"/>
        <v>2934</v>
      </c>
      <c r="AB18" s="12">
        <f t="shared" si="1"/>
        <v>595</v>
      </c>
      <c r="AC18" s="19">
        <f>AA18+AB18</f>
        <v>3529</v>
      </c>
      <c r="AE18" s="3" t="s">
        <v>15</v>
      </c>
      <c r="AF18" s="2">
        <f t="shared" si="2"/>
        <v>1675.3911564625848</v>
      </c>
      <c r="AG18" s="2">
        <f t="shared" si="2"/>
        <v>4730</v>
      </c>
      <c r="AH18" s="2">
        <f t="shared" si="2"/>
        <v>1919</v>
      </c>
      <c r="AI18" s="2" t="str">
        <f t="shared" si="2"/>
        <v>N.A.</v>
      </c>
      <c r="AJ18" s="2" t="str">
        <f t="shared" si="2"/>
        <v>N.A.</v>
      </c>
      <c r="AK18" s="2">
        <f t="shared" si="2"/>
        <v>1544.0459770114944</v>
      </c>
      <c r="AL18" s="2">
        <f t="shared" si="2"/>
        <v>235.11353711790397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678.05760054533062</v>
      </c>
      <c r="AQ18" s="17">
        <f t="shared" si="2"/>
        <v>2400.7731092436975</v>
      </c>
      <c r="AR18" s="13">
        <f t="shared" si="2"/>
        <v>968.51260980447717</v>
      </c>
    </row>
    <row r="19" spans="1:44" ht="15" customHeight="1" thickBot="1" x14ac:dyDescent="0.3">
      <c r="A19" s="4" t="s">
        <v>16</v>
      </c>
      <c r="B19" s="2">
        <v>6652300</v>
      </c>
      <c r="C19" s="2">
        <v>4713384.9999999991</v>
      </c>
      <c r="D19" s="2">
        <v>1325884.9999999998</v>
      </c>
      <c r="E19" s="2"/>
      <c r="F19" s="2">
        <v>1514890.0000000002</v>
      </c>
      <c r="G19" s="2">
        <v>995660</v>
      </c>
      <c r="H19" s="2">
        <v>3874354.9999999995</v>
      </c>
      <c r="I19" s="2">
        <v>826730</v>
      </c>
      <c r="J19" s="2">
        <v>0</v>
      </c>
      <c r="K19" s="2"/>
      <c r="L19" s="1">
        <f t="shared" ref="L19" si="3">B19+D19+F19+H19+J19</f>
        <v>13367430</v>
      </c>
      <c r="M19" s="12">
        <f t="shared" ref="M19" si="4">C19+E19+G19+I19+K19</f>
        <v>6535774.9999999991</v>
      </c>
      <c r="N19" s="19">
        <f>L19+M19</f>
        <v>19903205</v>
      </c>
      <c r="P19" s="4" t="s">
        <v>16</v>
      </c>
      <c r="Q19" s="2">
        <v>2895</v>
      </c>
      <c r="R19" s="2">
        <v>939</v>
      </c>
      <c r="S19" s="2">
        <v>558</v>
      </c>
      <c r="T19" s="2">
        <v>0</v>
      </c>
      <c r="U19" s="2">
        <v>335</v>
      </c>
      <c r="V19" s="2">
        <v>638</v>
      </c>
      <c r="W19" s="2">
        <v>3127</v>
      </c>
      <c r="X19" s="2">
        <v>557</v>
      </c>
      <c r="Y19" s="2">
        <v>1509</v>
      </c>
      <c r="Z19" s="2">
        <v>0</v>
      </c>
      <c r="AA19" s="1">
        <f t="shared" ref="AA19" si="5">Q19+S19+U19+W19+Y19</f>
        <v>8424</v>
      </c>
      <c r="AB19" s="12">
        <f t="shared" ref="AB19" si="6">R19+T19+V19+X19+Z19</f>
        <v>2134</v>
      </c>
      <c r="AC19" s="13">
        <f>AA19+AB19</f>
        <v>10558</v>
      </c>
      <c r="AE19" s="4" t="s">
        <v>16</v>
      </c>
      <c r="AF19" s="2">
        <f t="shared" ref="AF19:AO19" si="7">IFERROR(B19/Q19, "N.A.")</f>
        <v>2297.8583765112262</v>
      </c>
      <c r="AG19" s="2">
        <f t="shared" si="7"/>
        <v>5019.5793397231091</v>
      </c>
      <c r="AH19" s="2">
        <f t="shared" si="7"/>
        <v>2376.1379928315409</v>
      </c>
      <c r="AI19" s="2" t="str">
        <f t="shared" si="7"/>
        <v>N.A.</v>
      </c>
      <c r="AJ19" s="2">
        <f t="shared" si="7"/>
        <v>4522.0597014925379</v>
      </c>
      <c r="AK19" s="2">
        <f t="shared" si="7"/>
        <v>1560.5956112852664</v>
      </c>
      <c r="AL19" s="2">
        <f t="shared" si="7"/>
        <v>1239.0006395906619</v>
      </c>
      <c r="AM19" s="2">
        <f t="shared" si="7"/>
        <v>1484.2549371633752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1586.8269230769231</v>
      </c>
      <c r="AQ19" s="17">
        <f t="shared" ref="AQ19" si="9">IFERROR(M19/AB19, "N.A.")</f>
        <v>3062.6874414245544</v>
      </c>
      <c r="AR19" s="13">
        <f t="shared" ref="AR19" si="10">IFERROR(N19/AC19, "N.A.")</f>
        <v>1885.130232998674</v>
      </c>
    </row>
    <row r="20" spans="1:44" ht="15" customHeight="1" thickBot="1" x14ac:dyDescent="0.3">
      <c r="A20" s="5" t="s">
        <v>0</v>
      </c>
      <c r="B20" s="47">
        <f>B19+C19</f>
        <v>11365685</v>
      </c>
      <c r="C20" s="48"/>
      <c r="D20" s="47">
        <f>D19+E19</f>
        <v>1325884.9999999998</v>
      </c>
      <c r="E20" s="48"/>
      <c r="F20" s="47">
        <f>F19+G19</f>
        <v>2510550</v>
      </c>
      <c r="G20" s="48"/>
      <c r="H20" s="47">
        <f>H19+I19</f>
        <v>4701085</v>
      </c>
      <c r="I20" s="48"/>
      <c r="J20" s="47">
        <f>J19+K19</f>
        <v>0</v>
      </c>
      <c r="K20" s="48"/>
      <c r="L20" s="47">
        <f>L19+M19</f>
        <v>19903205</v>
      </c>
      <c r="M20" s="51"/>
      <c r="N20" s="20">
        <f>B20+D20+F20+H20+J20</f>
        <v>19903205</v>
      </c>
      <c r="P20" s="5" t="s">
        <v>0</v>
      </c>
      <c r="Q20" s="47">
        <f>Q19+R19</f>
        <v>3834</v>
      </c>
      <c r="R20" s="48"/>
      <c r="S20" s="47">
        <f>S19+T19</f>
        <v>558</v>
      </c>
      <c r="T20" s="48"/>
      <c r="U20" s="47">
        <f>U19+V19</f>
        <v>973</v>
      </c>
      <c r="V20" s="48"/>
      <c r="W20" s="47">
        <f>W19+X19</f>
        <v>3684</v>
      </c>
      <c r="X20" s="48"/>
      <c r="Y20" s="47">
        <f>Y19+Z19</f>
        <v>1509</v>
      </c>
      <c r="Z20" s="48"/>
      <c r="AA20" s="47">
        <f>AA19+AB19</f>
        <v>10558</v>
      </c>
      <c r="AB20" s="48"/>
      <c r="AC20" s="21">
        <f>Q20+S20+U20+W20+Y20</f>
        <v>10558</v>
      </c>
      <c r="AE20" s="5" t="s">
        <v>0</v>
      </c>
      <c r="AF20" s="49">
        <f>IFERROR(B20/Q20,"N.A.")</f>
        <v>2964.4457485654671</v>
      </c>
      <c r="AG20" s="50"/>
      <c r="AH20" s="49">
        <f>IFERROR(D20/S20,"N.A.")</f>
        <v>2376.1379928315409</v>
      </c>
      <c r="AI20" s="50"/>
      <c r="AJ20" s="49">
        <f>IFERROR(F20/U20,"N.A.")</f>
        <v>2580.2158273381297</v>
      </c>
      <c r="AK20" s="50"/>
      <c r="AL20" s="49">
        <f>IFERROR(H20/W20,"N.A.")</f>
        <v>1276.0817046688383</v>
      </c>
      <c r="AM20" s="50"/>
      <c r="AN20" s="49">
        <f>IFERROR(J20/Y20,"N.A.")</f>
        <v>0</v>
      </c>
      <c r="AO20" s="50"/>
      <c r="AP20" s="49">
        <f>IFERROR(L20/AA20,"N.A.")</f>
        <v>1885.130232998674</v>
      </c>
      <c r="AQ20" s="50"/>
      <c r="AR20" s="18">
        <f>IFERROR(N20/AC20, "N.A.")</f>
        <v>1885.130232998674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1755689.9999999998</v>
      </c>
      <c r="C27" s="2"/>
      <c r="D27" s="2">
        <v>644640</v>
      </c>
      <c r="E27" s="2"/>
      <c r="F27" s="2">
        <v>1087470</v>
      </c>
      <c r="G27" s="2"/>
      <c r="H27" s="2">
        <v>2278705</v>
      </c>
      <c r="I27" s="2"/>
      <c r="J27" s="2">
        <v>0</v>
      </c>
      <c r="K27" s="2"/>
      <c r="L27" s="1">
        <f t="shared" ref="L27:M30" si="11">B27+D27+F27+H27+J27</f>
        <v>5766505</v>
      </c>
      <c r="M27" s="12">
        <f t="shared" si="11"/>
        <v>0</v>
      </c>
      <c r="N27" s="13">
        <f>L27+M27</f>
        <v>5766505</v>
      </c>
      <c r="P27" s="3" t="s">
        <v>12</v>
      </c>
      <c r="Q27" s="2">
        <v>678</v>
      </c>
      <c r="R27" s="2">
        <v>0</v>
      </c>
      <c r="S27" s="2">
        <v>203</v>
      </c>
      <c r="T27" s="2">
        <v>0</v>
      </c>
      <c r="U27" s="2">
        <v>264</v>
      </c>
      <c r="V27" s="2">
        <v>0</v>
      </c>
      <c r="W27" s="2">
        <v>882</v>
      </c>
      <c r="X27" s="2">
        <v>0</v>
      </c>
      <c r="Y27" s="2">
        <v>71</v>
      </c>
      <c r="Z27" s="2">
        <v>0</v>
      </c>
      <c r="AA27" s="1">
        <f t="shared" ref="AA27:AB30" si="12">Q27+S27+U27+W27+Y27</f>
        <v>2098</v>
      </c>
      <c r="AB27" s="12">
        <f t="shared" si="12"/>
        <v>0</v>
      </c>
      <c r="AC27" s="13">
        <f>AA27+AB27</f>
        <v>2098</v>
      </c>
      <c r="AE27" s="3" t="s">
        <v>12</v>
      </c>
      <c r="AF27" s="2">
        <f t="shared" ref="AF27:AR30" si="13">IFERROR(B27/Q27, "N.A.")</f>
        <v>2589.5132743362828</v>
      </c>
      <c r="AG27" s="2" t="str">
        <f t="shared" si="13"/>
        <v>N.A.</v>
      </c>
      <c r="AH27" s="2">
        <f t="shared" si="13"/>
        <v>3175.5665024630543</v>
      </c>
      <c r="AI27" s="2" t="str">
        <f t="shared" si="13"/>
        <v>N.A.</v>
      </c>
      <c r="AJ27" s="2">
        <f t="shared" si="13"/>
        <v>4119.204545454545</v>
      </c>
      <c r="AK27" s="2" t="str">
        <f t="shared" si="13"/>
        <v>N.A.</v>
      </c>
      <c r="AL27" s="2">
        <f t="shared" si="13"/>
        <v>2583.5657596371884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2748.5724499523358</v>
      </c>
      <c r="AQ27" s="17" t="str">
        <f t="shared" si="13"/>
        <v>N.A.</v>
      </c>
      <c r="AR27" s="13">
        <f t="shared" si="13"/>
        <v>2748.5724499523358</v>
      </c>
    </row>
    <row r="28" spans="1:44" ht="15" customHeight="1" thickBot="1" x14ac:dyDescent="0.3">
      <c r="A28" s="3" t="s">
        <v>13</v>
      </c>
      <c r="B28" s="2">
        <v>484180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484180</v>
      </c>
      <c r="M28" s="12">
        <f t="shared" si="11"/>
        <v>0</v>
      </c>
      <c r="N28" s="13">
        <f>L28+M28</f>
        <v>484180</v>
      </c>
      <c r="P28" s="3" t="s">
        <v>13</v>
      </c>
      <c r="Q28" s="2">
        <v>161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161</v>
      </c>
      <c r="AB28" s="12">
        <f t="shared" si="12"/>
        <v>0</v>
      </c>
      <c r="AC28" s="13">
        <f>AA28+AB28</f>
        <v>161</v>
      </c>
      <c r="AE28" s="3" t="s">
        <v>13</v>
      </c>
      <c r="AF28" s="2">
        <f t="shared" si="13"/>
        <v>3007.3291925465837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3007.3291925465837</v>
      </c>
      <c r="AQ28" s="17" t="str">
        <f t="shared" si="13"/>
        <v>N.A.</v>
      </c>
      <c r="AR28" s="13">
        <f t="shared" si="13"/>
        <v>3007.3291925465837</v>
      </c>
    </row>
    <row r="29" spans="1:44" ht="15" customHeight="1" thickBot="1" x14ac:dyDescent="0.3">
      <c r="A29" s="3" t="s">
        <v>14</v>
      </c>
      <c r="B29" s="2">
        <v>1894560.0000000002</v>
      </c>
      <c r="C29" s="2">
        <v>3651584.9999999995</v>
      </c>
      <c r="D29" s="2"/>
      <c r="E29" s="2"/>
      <c r="F29" s="2"/>
      <c r="G29" s="2">
        <v>324000</v>
      </c>
      <c r="H29" s="2"/>
      <c r="I29" s="2">
        <v>755730</v>
      </c>
      <c r="J29" s="2">
        <v>0</v>
      </c>
      <c r="K29" s="2"/>
      <c r="L29" s="1">
        <f t="shared" si="11"/>
        <v>1894560.0000000002</v>
      </c>
      <c r="M29" s="12">
        <f t="shared" si="11"/>
        <v>4731315</v>
      </c>
      <c r="N29" s="13">
        <f>L29+M29</f>
        <v>6625875</v>
      </c>
      <c r="P29" s="3" t="s">
        <v>14</v>
      </c>
      <c r="Q29" s="2">
        <v>584</v>
      </c>
      <c r="R29" s="2">
        <v>657</v>
      </c>
      <c r="S29" s="2">
        <v>0</v>
      </c>
      <c r="T29" s="2">
        <v>0</v>
      </c>
      <c r="U29" s="2">
        <v>0</v>
      </c>
      <c r="V29" s="2">
        <v>81</v>
      </c>
      <c r="W29" s="2">
        <v>0</v>
      </c>
      <c r="X29" s="2">
        <v>486</v>
      </c>
      <c r="Y29" s="2">
        <v>81</v>
      </c>
      <c r="Z29" s="2">
        <v>0</v>
      </c>
      <c r="AA29" s="1">
        <f t="shared" si="12"/>
        <v>665</v>
      </c>
      <c r="AB29" s="12">
        <f t="shared" si="12"/>
        <v>1224</v>
      </c>
      <c r="AC29" s="13">
        <f>AA29+AB29</f>
        <v>1889</v>
      </c>
      <c r="AE29" s="3" t="s">
        <v>14</v>
      </c>
      <c r="AF29" s="2">
        <f t="shared" si="13"/>
        <v>3244.1095890410961</v>
      </c>
      <c r="AG29" s="2">
        <f t="shared" si="13"/>
        <v>5557.9680365296799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4000</v>
      </c>
      <c r="AL29" s="2" t="str">
        <f t="shared" si="13"/>
        <v>N.A.</v>
      </c>
      <c r="AM29" s="2">
        <f t="shared" si="13"/>
        <v>1555</v>
      </c>
      <c r="AN29" s="2">
        <f t="shared" si="13"/>
        <v>0</v>
      </c>
      <c r="AO29" s="2" t="str">
        <f t="shared" si="13"/>
        <v>N.A.</v>
      </c>
      <c r="AP29" s="16">
        <f t="shared" si="13"/>
        <v>2848.9624060150381</v>
      </c>
      <c r="AQ29" s="17">
        <f t="shared" si="13"/>
        <v>3865.4534313725489</v>
      </c>
      <c r="AR29" s="13">
        <f t="shared" si="13"/>
        <v>3507.6098464796187</v>
      </c>
    </row>
    <row r="30" spans="1:44" ht="15" customHeight="1" thickBot="1" x14ac:dyDescent="0.3">
      <c r="A30" s="3" t="s">
        <v>15</v>
      </c>
      <c r="B30" s="2">
        <v>985129.99999999988</v>
      </c>
      <c r="C30" s="2">
        <v>756800</v>
      </c>
      <c r="D30" s="2">
        <v>681245</v>
      </c>
      <c r="E30" s="2"/>
      <c r="F30" s="2"/>
      <c r="G30" s="2">
        <v>671660.00000000012</v>
      </c>
      <c r="H30" s="2">
        <v>185446</v>
      </c>
      <c r="I30" s="2"/>
      <c r="J30" s="2">
        <v>0</v>
      </c>
      <c r="K30" s="2"/>
      <c r="L30" s="1">
        <f t="shared" si="11"/>
        <v>1851821</v>
      </c>
      <c r="M30" s="12">
        <f t="shared" si="11"/>
        <v>1428460</v>
      </c>
      <c r="N30" s="13">
        <f>L30+M30</f>
        <v>3280281</v>
      </c>
      <c r="P30" s="3" t="s">
        <v>15</v>
      </c>
      <c r="Q30" s="2">
        <v>588</v>
      </c>
      <c r="R30" s="2">
        <v>160</v>
      </c>
      <c r="S30" s="2">
        <v>355</v>
      </c>
      <c r="T30" s="2">
        <v>0</v>
      </c>
      <c r="U30" s="2">
        <v>0</v>
      </c>
      <c r="V30" s="2">
        <v>435</v>
      </c>
      <c r="W30" s="2">
        <v>1213</v>
      </c>
      <c r="X30" s="2">
        <v>0</v>
      </c>
      <c r="Y30" s="2">
        <v>466</v>
      </c>
      <c r="Z30" s="2">
        <v>0</v>
      </c>
      <c r="AA30" s="1">
        <f t="shared" si="12"/>
        <v>2622</v>
      </c>
      <c r="AB30" s="12">
        <f t="shared" si="12"/>
        <v>595</v>
      </c>
      <c r="AC30" s="19">
        <f>AA30+AB30</f>
        <v>3217</v>
      </c>
      <c r="AE30" s="3" t="s">
        <v>15</v>
      </c>
      <c r="AF30" s="2">
        <f t="shared" si="13"/>
        <v>1675.3911564625848</v>
      </c>
      <c r="AG30" s="2">
        <f t="shared" si="13"/>
        <v>4730</v>
      </c>
      <c r="AH30" s="2">
        <f t="shared" si="13"/>
        <v>1919</v>
      </c>
      <c r="AI30" s="2" t="str">
        <f t="shared" si="13"/>
        <v>N.A.</v>
      </c>
      <c r="AJ30" s="2" t="str">
        <f t="shared" si="13"/>
        <v>N.A.</v>
      </c>
      <c r="AK30" s="2">
        <f t="shared" si="13"/>
        <v>1544.0459770114944</v>
      </c>
      <c r="AL30" s="2">
        <f t="shared" si="13"/>
        <v>152.88211046990932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706.26277650648365</v>
      </c>
      <c r="AQ30" s="17">
        <f t="shared" si="13"/>
        <v>2400.7731092436975</v>
      </c>
      <c r="AR30" s="13">
        <f t="shared" si="13"/>
        <v>1019.6708113148896</v>
      </c>
    </row>
    <row r="31" spans="1:44" ht="15" customHeight="1" thickBot="1" x14ac:dyDescent="0.3">
      <c r="A31" s="4" t="s">
        <v>16</v>
      </c>
      <c r="B31" s="2">
        <v>5119560</v>
      </c>
      <c r="C31" s="2">
        <v>4408385</v>
      </c>
      <c r="D31" s="2">
        <v>1325884.9999999998</v>
      </c>
      <c r="E31" s="2"/>
      <c r="F31" s="2">
        <v>1087470</v>
      </c>
      <c r="G31" s="2">
        <v>995659.99999999988</v>
      </c>
      <c r="H31" s="2">
        <v>2464151.0000000005</v>
      </c>
      <c r="I31" s="2">
        <v>755730</v>
      </c>
      <c r="J31" s="2">
        <v>0</v>
      </c>
      <c r="K31" s="2"/>
      <c r="L31" s="1">
        <f t="shared" ref="L31" si="14">B31+D31+F31+H31+J31</f>
        <v>9997066</v>
      </c>
      <c r="M31" s="12">
        <f t="shared" ref="M31" si="15">C31+E31+G31+I31+K31</f>
        <v>6159775</v>
      </c>
      <c r="N31" s="19">
        <f>L31+M31</f>
        <v>16156841</v>
      </c>
      <c r="P31" s="4" t="s">
        <v>16</v>
      </c>
      <c r="Q31" s="2">
        <v>2011</v>
      </c>
      <c r="R31" s="2">
        <v>817</v>
      </c>
      <c r="S31" s="2">
        <v>558</v>
      </c>
      <c r="T31" s="2">
        <v>0</v>
      </c>
      <c r="U31" s="2">
        <v>264</v>
      </c>
      <c r="V31" s="2">
        <v>516</v>
      </c>
      <c r="W31" s="2">
        <v>2095</v>
      </c>
      <c r="X31" s="2">
        <v>486</v>
      </c>
      <c r="Y31" s="2">
        <v>618</v>
      </c>
      <c r="Z31" s="2">
        <v>0</v>
      </c>
      <c r="AA31" s="1">
        <f t="shared" ref="AA31" si="16">Q31+S31+U31+W31+Y31</f>
        <v>5546</v>
      </c>
      <c r="AB31" s="12">
        <f t="shared" ref="AB31" si="17">R31+T31+V31+X31+Z31</f>
        <v>1819</v>
      </c>
      <c r="AC31" s="13">
        <f>AA31+AB31</f>
        <v>7365</v>
      </c>
      <c r="AE31" s="4" t="s">
        <v>16</v>
      </c>
      <c r="AF31" s="2">
        <f t="shared" ref="AF31:AO31" si="18">IFERROR(B31/Q31, "N.A.")</f>
        <v>2545.7782197911488</v>
      </c>
      <c r="AG31" s="2">
        <f t="shared" si="18"/>
        <v>5395.8200734394122</v>
      </c>
      <c r="AH31" s="2">
        <f t="shared" si="18"/>
        <v>2376.1379928315409</v>
      </c>
      <c r="AI31" s="2" t="str">
        <f t="shared" si="18"/>
        <v>N.A.</v>
      </c>
      <c r="AJ31" s="2">
        <f t="shared" si="18"/>
        <v>4119.204545454545</v>
      </c>
      <c r="AK31" s="2">
        <f t="shared" si="18"/>
        <v>1929.5736434108526</v>
      </c>
      <c r="AL31" s="2">
        <f t="shared" si="18"/>
        <v>1176.2057279236278</v>
      </c>
      <c r="AM31" s="2">
        <f t="shared" si="18"/>
        <v>1555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1802.5723043635053</v>
      </c>
      <c r="AQ31" s="17">
        <f t="shared" ref="AQ31" si="20">IFERROR(M31/AB31, "N.A.")</f>
        <v>3386.3523914238594</v>
      </c>
      <c r="AR31" s="13">
        <f t="shared" ref="AR31" si="21">IFERROR(N31/AC31, "N.A.")</f>
        <v>2193.7326544467073</v>
      </c>
    </row>
    <row r="32" spans="1:44" ht="15" customHeight="1" thickBot="1" x14ac:dyDescent="0.3">
      <c r="A32" s="5" t="s">
        <v>0</v>
      </c>
      <c r="B32" s="47">
        <f>B31+C31</f>
        <v>9527945</v>
      </c>
      <c r="C32" s="48"/>
      <c r="D32" s="47">
        <f>D31+E31</f>
        <v>1325884.9999999998</v>
      </c>
      <c r="E32" s="48"/>
      <c r="F32" s="47">
        <f>F31+G31</f>
        <v>2083130</v>
      </c>
      <c r="G32" s="48"/>
      <c r="H32" s="47">
        <f>H31+I31</f>
        <v>3219881.0000000005</v>
      </c>
      <c r="I32" s="48"/>
      <c r="J32" s="47">
        <f>J31+K31</f>
        <v>0</v>
      </c>
      <c r="K32" s="48"/>
      <c r="L32" s="47">
        <f>L31+M31</f>
        <v>16156841</v>
      </c>
      <c r="M32" s="51"/>
      <c r="N32" s="20">
        <f>B32+D32+F32+H32+J32</f>
        <v>16156841</v>
      </c>
      <c r="P32" s="5" t="s">
        <v>0</v>
      </c>
      <c r="Q32" s="47">
        <f>Q31+R31</f>
        <v>2828</v>
      </c>
      <c r="R32" s="48"/>
      <c r="S32" s="47">
        <f>S31+T31</f>
        <v>558</v>
      </c>
      <c r="T32" s="48"/>
      <c r="U32" s="47">
        <f>U31+V31</f>
        <v>780</v>
      </c>
      <c r="V32" s="48"/>
      <c r="W32" s="47">
        <f>W31+X31</f>
        <v>2581</v>
      </c>
      <c r="X32" s="48"/>
      <c r="Y32" s="47">
        <f>Y31+Z31</f>
        <v>618</v>
      </c>
      <c r="Z32" s="48"/>
      <c r="AA32" s="47">
        <f>AA31+AB31</f>
        <v>7365</v>
      </c>
      <c r="AB32" s="48"/>
      <c r="AC32" s="21">
        <f>Q32+S32+U32+W32+Y32</f>
        <v>7365</v>
      </c>
      <c r="AE32" s="5" t="s">
        <v>0</v>
      </c>
      <c r="AF32" s="49">
        <f>IFERROR(B32/Q32,"N.A.")</f>
        <v>3369.1460396039606</v>
      </c>
      <c r="AG32" s="50"/>
      <c r="AH32" s="49">
        <f>IFERROR(D32/S32,"N.A.")</f>
        <v>2376.1379928315409</v>
      </c>
      <c r="AI32" s="50"/>
      <c r="AJ32" s="49">
        <f>IFERROR(F32/U32,"N.A.")</f>
        <v>2670.6794871794873</v>
      </c>
      <c r="AK32" s="50"/>
      <c r="AL32" s="49">
        <f>IFERROR(H32/W32,"N.A.")</f>
        <v>1247.5323518016276</v>
      </c>
      <c r="AM32" s="50"/>
      <c r="AN32" s="49">
        <f>IFERROR(J32/Y32,"N.A.")</f>
        <v>0</v>
      </c>
      <c r="AO32" s="50"/>
      <c r="AP32" s="49">
        <f>IFERROR(L32/AA32,"N.A.")</f>
        <v>2193.7326544467073</v>
      </c>
      <c r="AQ32" s="50"/>
      <c r="AR32" s="18">
        <f>IFERROR(N32/AC32, "N.A.")</f>
        <v>2193.7326544467073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427420</v>
      </c>
      <c r="G39" s="2"/>
      <c r="H39" s="2">
        <v>1272604</v>
      </c>
      <c r="I39" s="2"/>
      <c r="J39" s="2">
        <v>0</v>
      </c>
      <c r="K39" s="2"/>
      <c r="L39" s="1">
        <f t="shared" ref="L39:M42" si="22">B39+D39+F39+H39+J39</f>
        <v>1700024</v>
      </c>
      <c r="M39" s="12">
        <f t="shared" si="22"/>
        <v>0</v>
      </c>
      <c r="N39" s="13">
        <f>L39+M39</f>
        <v>1700024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71</v>
      </c>
      <c r="V39" s="2">
        <v>0</v>
      </c>
      <c r="W39" s="2">
        <v>871</v>
      </c>
      <c r="X39" s="2">
        <v>0</v>
      </c>
      <c r="Y39" s="2">
        <v>517</v>
      </c>
      <c r="Z39" s="2">
        <v>0</v>
      </c>
      <c r="AA39" s="1">
        <f t="shared" ref="AA39:AB42" si="23">Q39+S39+U39+W39+Y39</f>
        <v>1459</v>
      </c>
      <c r="AB39" s="12">
        <f t="shared" si="23"/>
        <v>0</v>
      </c>
      <c r="AC39" s="13">
        <f>AA39+AB39</f>
        <v>1459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6020</v>
      </c>
      <c r="AK39" s="2" t="str">
        <f t="shared" si="24"/>
        <v>N.A.</v>
      </c>
      <c r="AL39" s="2">
        <f t="shared" si="24"/>
        <v>1461.0838117106773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1165.1980808773133</v>
      </c>
      <c r="AQ39" s="17" t="str">
        <f t="shared" si="24"/>
        <v>N.A.</v>
      </c>
      <c r="AR39" s="13">
        <f t="shared" si="24"/>
        <v>1165.1980808773133</v>
      </c>
    </row>
    <row r="40" spans="1:44" ht="15" customHeight="1" thickBot="1" x14ac:dyDescent="0.3">
      <c r="A40" s="3" t="s">
        <v>13</v>
      </c>
      <c r="B40" s="2">
        <v>1171560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1171560</v>
      </c>
      <c r="M40" s="12">
        <f t="shared" si="22"/>
        <v>0</v>
      </c>
      <c r="N40" s="13">
        <f>L40+M40</f>
        <v>1171560</v>
      </c>
      <c r="P40" s="3" t="s">
        <v>13</v>
      </c>
      <c r="Q40" s="2">
        <v>569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569</v>
      </c>
      <c r="AB40" s="12">
        <f t="shared" si="23"/>
        <v>0</v>
      </c>
      <c r="AC40" s="13">
        <f>AA40+AB40</f>
        <v>569</v>
      </c>
      <c r="AE40" s="3" t="s">
        <v>13</v>
      </c>
      <c r="AF40" s="2">
        <f t="shared" si="24"/>
        <v>2058.9806678383129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2058.9806678383129</v>
      </c>
      <c r="AQ40" s="17" t="str">
        <f t="shared" si="24"/>
        <v>N.A.</v>
      </c>
      <c r="AR40" s="13">
        <f t="shared" si="24"/>
        <v>2058.9806678383129</v>
      </c>
    </row>
    <row r="41" spans="1:44" ht="15" customHeight="1" thickBot="1" x14ac:dyDescent="0.3">
      <c r="A41" s="3" t="s">
        <v>14</v>
      </c>
      <c r="B41" s="2">
        <v>361180</v>
      </c>
      <c r="C41" s="2">
        <v>305000</v>
      </c>
      <c r="D41" s="2"/>
      <c r="E41" s="2"/>
      <c r="F41" s="2"/>
      <c r="G41" s="2">
        <v>0</v>
      </c>
      <c r="H41" s="2"/>
      <c r="I41" s="2">
        <v>71000</v>
      </c>
      <c r="J41" s="2">
        <v>0</v>
      </c>
      <c r="K41" s="2"/>
      <c r="L41" s="1">
        <f t="shared" si="22"/>
        <v>361180</v>
      </c>
      <c r="M41" s="12">
        <f t="shared" si="22"/>
        <v>376000</v>
      </c>
      <c r="N41" s="13">
        <f>L41+M41</f>
        <v>737180</v>
      </c>
      <c r="P41" s="3" t="s">
        <v>14</v>
      </c>
      <c r="Q41" s="2">
        <v>315</v>
      </c>
      <c r="R41" s="2">
        <v>122</v>
      </c>
      <c r="S41" s="2">
        <v>0</v>
      </c>
      <c r="T41" s="2">
        <v>0</v>
      </c>
      <c r="U41" s="2">
        <v>0</v>
      </c>
      <c r="V41" s="2">
        <v>122</v>
      </c>
      <c r="W41" s="2">
        <v>0</v>
      </c>
      <c r="X41" s="2">
        <v>71</v>
      </c>
      <c r="Y41" s="2">
        <v>223</v>
      </c>
      <c r="Z41" s="2">
        <v>0</v>
      </c>
      <c r="AA41" s="1">
        <f t="shared" si="23"/>
        <v>538</v>
      </c>
      <c r="AB41" s="12">
        <f t="shared" si="23"/>
        <v>315</v>
      </c>
      <c r="AC41" s="13">
        <f>AA41+AB41</f>
        <v>853</v>
      </c>
      <c r="AE41" s="3" t="s">
        <v>14</v>
      </c>
      <c r="AF41" s="2">
        <f t="shared" si="24"/>
        <v>1146.6031746031747</v>
      </c>
      <c r="AG41" s="2">
        <f t="shared" si="24"/>
        <v>2500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1000</v>
      </c>
      <c r="AN41" s="2">
        <f t="shared" si="24"/>
        <v>0</v>
      </c>
      <c r="AO41" s="2" t="str">
        <f t="shared" si="24"/>
        <v>N.A.</v>
      </c>
      <c r="AP41" s="16">
        <f t="shared" si="24"/>
        <v>671.33828996282523</v>
      </c>
      <c r="AQ41" s="17">
        <f t="shared" si="24"/>
        <v>1193.6507936507937</v>
      </c>
      <c r="AR41" s="13">
        <f t="shared" si="24"/>
        <v>864.22039859320046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137600</v>
      </c>
      <c r="I42" s="2"/>
      <c r="J42" s="2">
        <v>0</v>
      </c>
      <c r="K42" s="2"/>
      <c r="L42" s="1">
        <f t="shared" si="22"/>
        <v>137600</v>
      </c>
      <c r="M42" s="12">
        <f t="shared" si="22"/>
        <v>0</v>
      </c>
      <c r="N42" s="13">
        <f>L42+M42</f>
        <v>137600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161</v>
      </c>
      <c r="X42" s="2">
        <v>0</v>
      </c>
      <c r="Y42" s="2">
        <v>151</v>
      </c>
      <c r="Z42" s="2">
        <v>0</v>
      </c>
      <c r="AA42" s="1">
        <f t="shared" si="23"/>
        <v>312</v>
      </c>
      <c r="AB42" s="12">
        <f t="shared" si="23"/>
        <v>0</v>
      </c>
      <c r="AC42" s="13">
        <f>AA42+AB42</f>
        <v>312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854.65838509316768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441.02564102564105</v>
      </c>
      <c r="AQ42" s="17" t="str">
        <f t="shared" si="24"/>
        <v>N.A.</v>
      </c>
      <c r="AR42" s="13">
        <f t="shared" si="24"/>
        <v>441.02564102564105</v>
      </c>
    </row>
    <row r="43" spans="1:44" ht="15" customHeight="1" thickBot="1" x14ac:dyDescent="0.3">
      <c r="A43" s="4" t="s">
        <v>16</v>
      </c>
      <c r="B43" s="2">
        <v>1532740</v>
      </c>
      <c r="C43" s="2">
        <v>305000</v>
      </c>
      <c r="D43" s="2"/>
      <c r="E43" s="2"/>
      <c r="F43" s="2">
        <v>427420</v>
      </c>
      <c r="G43" s="2">
        <v>0</v>
      </c>
      <c r="H43" s="2">
        <v>1410203.9999999998</v>
      </c>
      <c r="I43" s="2">
        <v>71000</v>
      </c>
      <c r="J43" s="2">
        <v>0</v>
      </c>
      <c r="K43" s="2"/>
      <c r="L43" s="1">
        <f t="shared" ref="L43" si="25">B43+D43+F43+H43+J43</f>
        <v>3370364</v>
      </c>
      <c r="M43" s="12">
        <f t="shared" ref="M43" si="26">C43+E43+G43+I43+K43</f>
        <v>376000</v>
      </c>
      <c r="N43" s="19">
        <f>L43+M43</f>
        <v>3746364</v>
      </c>
      <c r="P43" s="4" t="s">
        <v>16</v>
      </c>
      <c r="Q43" s="2">
        <v>884</v>
      </c>
      <c r="R43" s="2">
        <v>122</v>
      </c>
      <c r="S43" s="2">
        <v>0</v>
      </c>
      <c r="T43" s="2">
        <v>0</v>
      </c>
      <c r="U43" s="2">
        <v>71</v>
      </c>
      <c r="V43" s="2">
        <v>122</v>
      </c>
      <c r="W43" s="2">
        <v>1032</v>
      </c>
      <c r="X43" s="2">
        <v>71</v>
      </c>
      <c r="Y43" s="2">
        <v>891</v>
      </c>
      <c r="Z43" s="2">
        <v>0</v>
      </c>
      <c r="AA43" s="1">
        <f t="shared" ref="AA43" si="27">Q43+S43+U43+W43+Y43</f>
        <v>2878</v>
      </c>
      <c r="AB43" s="12">
        <f t="shared" ref="AB43" si="28">R43+T43+V43+X43+Z43</f>
        <v>315</v>
      </c>
      <c r="AC43" s="19">
        <f>AA43+AB43</f>
        <v>3193</v>
      </c>
      <c r="AE43" s="4" t="s">
        <v>16</v>
      </c>
      <c r="AF43" s="2">
        <f t="shared" ref="AF43:AO43" si="29">IFERROR(B43/Q43, "N.A.")</f>
        <v>1733.868778280543</v>
      </c>
      <c r="AG43" s="2">
        <f t="shared" si="29"/>
        <v>2500</v>
      </c>
      <c r="AH43" s="2" t="str">
        <f t="shared" si="29"/>
        <v>N.A.</v>
      </c>
      <c r="AI43" s="2" t="str">
        <f t="shared" si="29"/>
        <v>N.A.</v>
      </c>
      <c r="AJ43" s="2">
        <f t="shared" si="29"/>
        <v>6020</v>
      </c>
      <c r="AK43" s="2">
        <f t="shared" si="29"/>
        <v>0</v>
      </c>
      <c r="AL43" s="2">
        <f t="shared" si="29"/>
        <v>1366.4767441860463</v>
      </c>
      <c r="AM43" s="2">
        <f t="shared" si="29"/>
        <v>1000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1171.0785267546908</v>
      </c>
      <c r="AQ43" s="17">
        <f t="shared" ref="AQ43" si="31">IFERROR(M43/AB43, "N.A.")</f>
        <v>1193.6507936507937</v>
      </c>
      <c r="AR43" s="13">
        <f t="shared" ref="AR43" si="32">IFERROR(N43/AC43, "N.A.")</f>
        <v>1173.3053554650799</v>
      </c>
    </row>
    <row r="44" spans="1:44" ht="15" customHeight="1" thickBot="1" x14ac:dyDescent="0.3">
      <c r="A44" s="5" t="s">
        <v>0</v>
      </c>
      <c r="B44" s="47">
        <f>B43+C43</f>
        <v>1837740</v>
      </c>
      <c r="C44" s="48"/>
      <c r="D44" s="47">
        <f>D43+E43</f>
        <v>0</v>
      </c>
      <c r="E44" s="48"/>
      <c r="F44" s="47">
        <f>F43+G43</f>
        <v>427420</v>
      </c>
      <c r="G44" s="48"/>
      <c r="H44" s="47">
        <f>H43+I43</f>
        <v>1481203.9999999998</v>
      </c>
      <c r="I44" s="48"/>
      <c r="J44" s="47">
        <f>J43+K43</f>
        <v>0</v>
      </c>
      <c r="K44" s="48"/>
      <c r="L44" s="47">
        <f>L43+M43</f>
        <v>3746364</v>
      </c>
      <c r="M44" s="51"/>
      <c r="N44" s="20">
        <f>B44+D44+F44+H44+J44</f>
        <v>3746364</v>
      </c>
      <c r="P44" s="5" t="s">
        <v>0</v>
      </c>
      <c r="Q44" s="47">
        <f>Q43+R43</f>
        <v>1006</v>
      </c>
      <c r="R44" s="48"/>
      <c r="S44" s="47">
        <f>S43+T43</f>
        <v>0</v>
      </c>
      <c r="T44" s="48"/>
      <c r="U44" s="47">
        <f>U43+V43</f>
        <v>193</v>
      </c>
      <c r="V44" s="48"/>
      <c r="W44" s="47">
        <f>W43+X43</f>
        <v>1103</v>
      </c>
      <c r="X44" s="48"/>
      <c r="Y44" s="47">
        <f>Y43+Z43</f>
        <v>891</v>
      </c>
      <c r="Z44" s="48"/>
      <c r="AA44" s="47">
        <f>AA43+AB43</f>
        <v>3193</v>
      </c>
      <c r="AB44" s="51"/>
      <c r="AC44" s="20">
        <f>Q44+S44+U44+W44+Y44</f>
        <v>3193</v>
      </c>
      <c r="AE44" s="5" t="s">
        <v>0</v>
      </c>
      <c r="AF44" s="49">
        <f>IFERROR(B44/Q44,"N.A.")</f>
        <v>1826.7793240556659</v>
      </c>
      <c r="AG44" s="50"/>
      <c r="AH44" s="49" t="str">
        <f>IFERROR(D44/S44,"N.A.")</f>
        <v>N.A.</v>
      </c>
      <c r="AI44" s="50"/>
      <c r="AJ44" s="49">
        <f>IFERROR(F44/U44,"N.A.")</f>
        <v>2214.6113989637306</v>
      </c>
      <c r="AK44" s="50"/>
      <c r="AL44" s="49">
        <f>IFERROR(H44/W44,"N.A.")</f>
        <v>1342.8866727107886</v>
      </c>
      <c r="AM44" s="50"/>
      <c r="AN44" s="49">
        <f>IFERROR(J44/Y44,"N.A.")</f>
        <v>0</v>
      </c>
      <c r="AO44" s="50"/>
      <c r="AP44" s="49">
        <f>IFERROR(L44/AA44,"N.A.")</f>
        <v>1173.3053554650799</v>
      </c>
      <c r="AQ44" s="50"/>
      <c r="AR44" s="18">
        <f>IFERROR(N44/AC44, "N.A.")</f>
        <v>1173.3053554650799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9215580.0000000019</v>
      </c>
      <c r="C15" s="2"/>
      <c r="D15" s="2">
        <v>4712040</v>
      </c>
      <c r="E15" s="2"/>
      <c r="F15" s="2">
        <v>2479810</v>
      </c>
      <c r="G15" s="2"/>
      <c r="H15" s="2">
        <v>17484848</v>
      </c>
      <c r="I15" s="2"/>
      <c r="J15" s="2">
        <v>0</v>
      </c>
      <c r="K15" s="2"/>
      <c r="L15" s="1">
        <f t="shared" ref="L15:M18" si="0">B15+D15+F15+H15+J15</f>
        <v>33892278</v>
      </c>
      <c r="M15" s="12">
        <f t="shared" si="0"/>
        <v>0</v>
      </c>
      <c r="N15" s="13">
        <f>L15+M15</f>
        <v>33892278</v>
      </c>
      <c r="P15" s="3" t="s">
        <v>12</v>
      </c>
      <c r="Q15" s="2">
        <v>1835</v>
      </c>
      <c r="R15" s="2">
        <v>0</v>
      </c>
      <c r="S15" s="2">
        <v>799</v>
      </c>
      <c r="T15" s="2">
        <v>0</v>
      </c>
      <c r="U15" s="2">
        <v>349</v>
      </c>
      <c r="V15" s="2">
        <v>0</v>
      </c>
      <c r="W15" s="2">
        <v>2670</v>
      </c>
      <c r="X15" s="2">
        <v>0</v>
      </c>
      <c r="Y15" s="2">
        <v>754</v>
      </c>
      <c r="Z15" s="2">
        <v>0</v>
      </c>
      <c r="AA15" s="1">
        <f t="shared" ref="AA15:AB18" si="1">Q15+S15+U15+W15+Y15</f>
        <v>6407</v>
      </c>
      <c r="AB15" s="12">
        <f t="shared" si="1"/>
        <v>0</v>
      </c>
      <c r="AC15" s="13">
        <f>AA15+AB15</f>
        <v>6407</v>
      </c>
      <c r="AE15" s="3" t="s">
        <v>12</v>
      </c>
      <c r="AF15" s="2">
        <f t="shared" ref="AF15:AR18" si="2">IFERROR(B15/Q15, "N.A.")</f>
        <v>5022.1144414168948</v>
      </c>
      <c r="AG15" s="2" t="str">
        <f t="shared" si="2"/>
        <v>N.A.</v>
      </c>
      <c r="AH15" s="2">
        <f t="shared" si="2"/>
        <v>5897.421777221527</v>
      </c>
      <c r="AI15" s="2" t="str">
        <f t="shared" si="2"/>
        <v>N.A.</v>
      </c>
      <c r="AJ15" s="2">
        <f t="shared" si="2"/>
        <v>7105.4727793696275</v>
      </c>
      <c r="AK15" s="2" t="str">
        <f t="shared" si="2"/>
        <v>N.A.</v>
      </c>
      <c r="AL15" s="2">
        <f t="shared" si="2"/>
        <v>6548.6322097378279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5289.8826283752151</v>
      </c>
      <c r="AQ15" s="17" t="str">
        <f t="shared" si="2"/>
        <v>N.A.</v>
      </c>
      <c r="AR15" s="13">
        <f t="shared" si="2"/>
        <v>5289.8826283752151</v>
      </c>
    </row>
    <row r="16" spans="1:44" ht="15" customHeight="1" thickBot="1" x14ac:dyDescent="0.3">
      <c r="A16" s="3" t="s">
        <v>13</v>
      </c>
      <c r="B16" s="2">
        <v>1849000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1849000</v>
      </c>
      <c r="M16" s="12">
        <f t="shared" si="0"/>
        <v>0</v>
      </c>
      <c r="N16" s="13">
        <f>L16+M16</f>
        <v>1849000</v>
      </c>
      <c r="P16" s="3" t="s">
        <v>13</v>
      </c>
      <c r="Q16" s="2">
        <v>531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531</v>
      </c>
      <c r="AB16" s="12">
        <f t="shared" si="1"/>
        <v>0</v>
      </c>
      <c r="AC16" s="13">
        <f>AA16+AB16</f>
        <v>531</v>
      </c>
      <c r="AE16" s="3" t="s">
        <v>13</v>
      </c>
      <c r="AF16" s="2">
        <f t="shared" si="2"/>
        <v>3482.1092278719398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3482.1092278719398</v>
      </c>
      <c r="AQ16" s="17" t="str">
        <f t="shared" si="2"/>
        <v>N.A.</v>
      </c>
      <c r="AR16" s="13">
        <f t="shared" si="2"/>
        <v>3482.1092278719398</v>
      </c>
    </row>
    <row r="17" spans="1:44" ht="15" customHeight="1" thickBot="1" x14ac:dyDescent="0.3">
      <c r="A17" s="3" t="s">
        <v>14</v>
      </c>
      <c r="B17" s="2">
        <v>26281960.000000015</v>
      </c>
      <c r="C17" s="2">
        <v>93502534.00000003</v>
      </c>
      <c r="D17" s="2">
        <v>18644760</v>
      </c>
      <c r="E17" s="2">
        <v>200000</v>
      </c>
      <c r="F17" s="2"/>
      <c r="G17" s="2">
        <v>44343200</v>
      </c>
      <c r="H17" s="2"/>
      <c r="I17" s="2">
        <v>31149189.999999996</v>
      </c>
      <c r="J17" s="2">
        <v>0</v>
      </c>
      <c r="K17" s="2"/>
      <c r="L17" s="1">
        <f t="shared" si="0"/>
        <v>44926720.000000015</v>
      </c>
      <c r="M17" s="12">
        <f t="shared" si="0"/>
        <v>169194924.00000003</v>
      </c>
      <c r="N17" s="13">
        <f>L17+M17</f>
        <v>214121644.00000006</v>
      </c>
      <c r="P17" s="3" t="s">
        <v>14</v>
      </c>
      <c r="Q17" s="2">
        <v>5843</v>
      </c>
      <c r="R17" s="2">
        <v>13786</v>
      </c>
      <c r="S17" s="2">
        <v>885</v>
      </c>
      <c r="T17" s="2">
        <v>40</v>
      </c>
      <c r="U17" s="2">
        <v>0</v>
      </c>
      <c r="V17" s="2">
        <v>1645</v>
      </c>
      <c r="W17" s="2">
        <v>0</v>
      </c>
      <c r="X17" s="2">
        <v>1132</v>
      </c>
      <c r="Y17" s="2">
        <v>1106</v>
      </c>
      <c r="Z17" s="2">
        <v>0</v>
      </c>
      <c r="AA17" s="1">
        <f t="shared" si="1"/>
        <v>7834</v>
      </c>
      <c r="AB17" s="12">
        <f t="shared" si="1"/>
        <v>16603</v>
      </c>
      <c r="AC17" s="13">
        <f>AA17+AB17</f>
        <v>24437</v>
      </c>
      <c r="AE17" s="3" t="s">
        <v>14</v>
      </c>
      <c r="AF17" s="2">
        <f t="shared" si="2"/>
        <v>4498.0249871641308</v>
      </c>
      <c r="AG17" s="2">
        <f t="shared" si="2"/>
        <v>6782.4266647323393</v>
      </c>
      <c r="AH17" s="2">
        <f t="shared" si="2"/>
        <v>21067.525423728814</v>
      </c>
      <c r="AI17" s="2">
        <f t="shared" si="2"/>
        <v>5000</v>
      </c>
      <c r="AJ17" s="2" t="str">
        <f t="shared" si="2"/>
        <v>N.A.</v>
      </c>
      <c r="AK17" s="2">
        <f t="shared" si="2"/>
        <v>26956.352583586628</v>
      </c>
      <c r="AL17" s="2" t="str">
        <f t="shared" si="2"/>
        <v>N.A.</v>
      </c>
      <c r="AM17" s="2">
        <f t="shared" si="2"/>
        <v>27516.952296819785</v>
      </c>
      <c r="AN17" s="2">
        <f t="shared" si="2"/>
        <v>0</v>
      </c>
      <c r="AO17" s="2" t="str">
        <f t="shared" si="2"/>
        <v>N.A.</v>
      </c>
      <c r="AP17" s="16">
        <f t="shared" si="2"/>
        <v>5734.8378861373521</v>
      </c>
      <c r="AQ17" s="17">
        <f t="shared" si="2"/>
        <v>10190.623622236946</v>
      </c>
      <c r="AR17" s="13">
        <f t="shared" si="2"/>
        <v>8762.1902852232288</v>
      </c>
    </row>
    <row r="18" spans="1:44" ht="15" customHeight="1" thickBot="1" x14ac:dyDescent="0.3">
      <c r="A18" s="3" t="s">
        <v>15</v>
      </c>
      <c r="B18" s="2">
        <v>734440</v>
      </c>
      <c r="C18" s="2"/>
      <c r="D18" s="2"/>
      <c r="E18" s="2"/>
      <c r="F18" s="2"/>
      <c r="G18" s="2">
        <v>3592899.9999999995</v>
      </c>
      <c r="H18" s="2">
        <v>2549800</v>
      </c>
      <c r="I18" s="2"/>
      <c r="J18" s="2"/>
      <c r="K18" s="2"/>
      <c r="L18" s="1">
        <f t="shared" si="0"/>
        <v>3284240</v>
      </c>
      <c r="M18" s="12">
        <f t="shared" si="0"/>
        <v>3592899.9999999995</v>
      </c>
      <c r="N18" s="13">
        <f>L18+M18</f>
        <v>6877140</v>
      </c>
      <c r="P18" s="3" t="s">
        <v>15</v>
      </c>
      <c r="Q18" s="2">
        <v>122</v>
      </c>
      <c r="R18" s="2">
        <v>0</v>
      </c>
      <c r="S18" s="2">
        <v>0</v>
      </c>
      <c r="T18" s="2">
        <v>0</v>
      </c>
      <c r="U18" s="2">
        <v>0</v>
      </c>
      <c r="V18" s="2">
        <v>244</v>
      </c>
      <c r="W18" s="2">
        <v>305</v>
      </c>
      <c r="X18" s="2">
        <v>0</v>
      </c>
      <c r="Y18" s="2">
        <v>0</v>
      </c>
      <c r="Z18" s="2">
        <v>0</v>
      </c>
      <c r="AA18" s="1">
        <f t="shared" si="1"/>
        <v>427</v>
      </c>
      <c r="AB18" s="12">
        <f t="shared" si="1"/>
        <v>244</v>
      </c>
      <c r="AC18" s="19">
        <f>AA18+AB18</f>
        <v>671</v>
      </c>
      <c r="AE18" s="3" t="s">
        <v>15</v>
      </c>
      <c r="AF18" s="2">
        <f t="shared" si="2"/>
        <v>6020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14724.999999999998</v>
      </c>
      <c r="AL18" s="2">
        <f t="shared" si="2"/>
        <v>8360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7691.4285714285716</v>
      </c>
      <c r="AQ18" s="17">
        <f t="shared" si="2"/>
        <v>14724.999999999998</v>
      </c>
      <c r="AR18" s="13">
        <f t="shared" si="2"/>
        <v>10249.09090909091</v>
      </c>
    </row>
    <row r="19" spans="1:44" ht="15" customHeight="1" thickBot="1" x14ac:dyDescent="0.3">
      <c r="A19" s="4" t="s">
        <v>16</v>
      </c>
      <c r="B19" s="2">
        <v>38080979.999999985</v>
      </c>
      <c r="C19" s="2">
        <v>93502534.00000003</v>
      </c>
      <c r="D19" s="2">
        <v>23356800</v>
      </c>
      <c r="E19" s="2">
        <v>200000</v>
      </c>
      <c r="F19" s="2">
        <v>2479810</v>
      </c>
      <c r="G19" s="2">
        <v>47936100</v>
      </c>
      <c r="H19" s="2">
        <v>20034648.000000007</v>
      </c>
      <c r="I19" s="2">
        <v>31149189.999999996</v>
      </c>
      <c r="J19" s="2">
        <v>0</v>
      </c>
      <c r="K19" s="2"/>
      <c r="L19" s="1">
        <f t="shared" ref="L19" si="3">B19+D19+F19+H19+J19</f>
        <v>83952238</v>
      </c>
      <c r="M19" s="12">
        <f t="shared" ref="M19" si="4">C19+E19+G19+I19+K19</f>
        <v>172787824.00000003</v>
      </c>
      <c r="N19" s="19">
        <f>L19+M19</f>
        <v>256740062.00000003</v>
      </c>
      <c r="P19" s="4" t="s">
        <v>16</v>
      </c>
      <c r="Q19" s="2">
        <v>8331</v>
      </c>
      <c r="R19" s="2">
        <v>13786</v>
      </c>
      <c r="S19" s="2">
        <v>1684</v>
      </c>
      <c r="T19" s="2">
        <v>40</v>
      </c>
      <c r="U19" s="2">
        <v>349</v>
      </c>
      <c r="V19" s="2">
        <v>1889</v>
      </c>
      <c r="W19" s="2">
        <v>2975</v>
      </c>
      <c r="X19" s="2">
        <v>1132</v>
      </c>
      <c r="Y19" s="2">
        <v>1860</v>
      </c>
      <c r="Z19" s="2">
        <v>0</v>
      </c>
      <c r="AA19" s="1">
        <f t="shared" ref="AA19" si="5">Q19+S19+U19+W19+Y19</f>
        <v>15199</v>
      </c>
      <c r="AB19" s="12">
        <f t="shared" ref="AB19" si="6">R19+T19+V19+X19+Z19</f>
        <v>16847</v>
      </c>
      <c r="AC19" s="13">
        <f>AA19+AB19</f>
        <v>32046</v>
      </c>
      <c r="AE19" s="4" t="s">
        <v>16</v>
      </c>
      <c r="AF19" s="2">
        <f t="shared" ref="AF19:AO19" si="7">IFERROR(B19/Q19, "N.A.")</f>
        <v>4570.9974792942003</v>
      </c>
      <c r="AG19" s="2">
        <f t="shared" si="7"/>
        <v>6782.4266647323393</v>
      </c>
      <c r="AH19" s="2">
        <f t="shared" si="7"/>
        <v>13869.833729216152</v>
      </c>
      <c r="AI19" s="2">
        <f t="shared" si="7"/>
        <v>5000</v>
      </c>
      <c r="AJ19" s="2">
        <f t="shared" si="7"/>
        <v>7105.4727793696275</v>
      </c>
      <c r="AK19" s="2">
        <f t="shared" si="7"/>
        <v>25376.442562202225</v>
      </c>
      <c r="AL19" s="2">
        <f t="shared" si="7"/>
        <v>6734.3354621848766</v>
      </c>
      <c r="AM19" s="2">
        <f t="shared" si="7"/>
        <v>27516.952296819785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5523.5369432199486</v>
      </c>
      <c r="AQ19" s="17">
        <f t="shared" ref="AQ19" si="9">IFERROR(M19/AB19, "N.A.")</f>
        <v>10256.296313883779</v>
      </c>
      <c r="AR19" s="13">
        <f t="shared" ref="AR19" si="10">IFERROR(N19/AC19, "N.A.")</f>
        <v>8011.6102477688337</v>
      </c>
    </row>
    <row r="20" spans="1:44" ht="15" customHeight="1" thickBot="1" x14ac:dyDescent="0.3">
      <c r="A20" s="5" t="s">
        <v>0</v>
      </c>
      <c r="B20" s="47">
        <f>B19+C19</f>
        <v>131583514.00000001</v>
      </c>
      <c r="C20" s="48"/>
      <c r="D20" s="47">
        <f>D19+E19</f>
        <v>23556800</v>
      </c>
      <c r="E20" s="48"/>
      <c r="F20" s="47">
        <f>F19+G19</f>
        <v>50415910</v>
      </c>
      <c r="G20" s="48"/>
      <c r="H20" s="47">
        <f>H19+I19</f>
        <v>51183838</v>
      </c>
      <c r="I20" s="48"/>
      <c r="J20" s="47">
        <f>J19+K19</f>
        <v>0</v>
      </c>
      <c r="K20" s="48"/>
      <c r="L20" s="47">
        <f>L19+M19</f>
        <v>256740062.00000003</v>
      </c>
      <c r="M20" s="51"/>
      <c r="N20" s="20">
        <f>B20+D20+F20+H20+J20</f>
        <v>256740062</v>
      </c>
      <c r="P20" s="5" t="s">
        <v>0</v>
      </c>
      <c r="Q20" s="47">
        <f>Q19+R19</f>
        <v>22117</v>
      </c>
      <c r="R20" s="48"/>
      <c r="S20" s="47">
        <f>S19+T19</f>
        <v>1724</v>
      </c>
      <c r="T20" s="48"/>
      <c r="U20" s="47">
        <f>U19+V19</f>
        <v>2238</v>
      </c>
      <c r="V20" s="48"/>
      <c r="W20" s="47">
        <f>W19+X19</f>
        <v>4107</v>
      </c>
      <c r="X20" s="48"/>
      <c r="Y20" s="47">
        <f>Y19+Z19</f>
        <v>1860</v>
      </c>
      <c r="Z20" s="48"/>
      <c r="AA20" s="47">
        <f>AA19+AB19</f>
        <v>32046</v>
      </c>
      <c r="AB20" s="48"/>
      <c r="AC20" s="21">
        <f>Q20+S20+U20+W20+Y20</f>
        <v>32046</v>
      </c>
      <c r="AE20" s="5" t="s">
        <v>0</v>
      </c>
      <c r="AF20" s="49">
        <f>IFERROR(B20/Q20,"N.A.")</f>
        <v>5949.4286747750602</v>
      </c>
      <c r="AG20" s="50"/>
      <c r="AH20" s="49">
        <f>IFERROR(D20/S20,"N.A.")</f>
        <v>13664.037122969838</v>
      </c>
      <c r="AI20" s="50"/>
      <c r="AJ20" s="49">
        <f>IFERROR(F20/U20,"N.A.")</f>
        <v>22527.216264521896</v>
      </c>
      <c r="AK20" s="50"/>
      <c r="AL20" s="49">
        <f>IFERROR(H20/W20,"N.A.")</f>
        <v>12462.585342098855</v>
      </c>
      <c r="AM20" s="50"/>
      <c r="AN20" s="49">
        <f>IFERROR(J20/Y20,"N.A.")</f>
        <v>0</v>
      </c>
      <c r="AO20" s="50"/>
      <c r="AP20" s="49">
        <f>IFERROR(L20/AA20,"N.A.")</f>
        <v>8011.6102477688337</v>
      </c>
      <c r="AQ20" s="50"/>
      <c r="AR20" s="18">
        <f>IFERROR(N20/AC20, "N.A.")</f>
        <v>8011.6102477688319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8572140</v>
      </c>
      <c r="C27" s="2"/>
      <c r="D27" s="2">
        <v>4712040</v>
      </c>
      <c r="E27" s="2"/>
      <c r="F27" s="2">
        <v>2479810</v>
      </c>
      <c r="G27" s="2"/>
      <c r="H27" s="2">
        <v>11864000</v>
      </c>
      <c r="I27" s="2"/>
      <c r="J27" s="2">
        <v>0</v>
      </c>
      <c r="K27" s="2"/>
      <c r="L27" s="1">
        <f t="shared" ref="L27:M30" si="11">B27+D27+F27+H27+J27</f>
        <v>27627990</v>
      </c>
      <c r="M27" s="12">
        <f t="shared" si="11"/>
        <v>0</v>
      </c>
      <c r="N27" s="13">
        <f>L27+M27</f>
        <v>27627990</v>
      </c>
      <c r="P27" s="3" t="s">
        <v>12</v>
      </c>
      <c r="Q27" s="2">
        <v>1625</v>
      </c>
      <c r="R27" s="2">
        <v>0</v>
      </c>
      <c r="S27" s="2">
        <v>799</v>
      </c>
      <c r="T27" s="2">
        <v>0</v>
      </c>
      <c r="U27" s="2">
        <v>349</v>
      </c>
      <c r="V27" s="2">
        <v>0</v>
      </c>
      <c r="W27" s="2">
        <v>1254</v>
      </c>
      <c r="X27" s="2">
        <v>0</v>
      </c>
      <c r="Y27" s="2">
        <v>754</v>
      </c>
      <c r="Z27" s="2">
        <v>0</v>
      </c>
      <c r="AA27" s="1">
        <f t="shared" ref="AA27:AB30" si="12">Q27+S27+U27+W27+Y27</f>
        <v>4781</v>
      </c>
      <c r="AB27" s="12">
        <f t="shared" si="12"/>
        <v>0</v>
      </c>
      <c r="AC27" s="13">
        <f>AA27+AB27</f>
        <v>4781</v>
      </c>
      <c r="AE27" s="3" t="s">
        <v>12</v>
      </c>
      <c r="AF27" s="2">
        <f t="shared" ref="AF27:AR30" si="13">IFERROR(B27/Q27, "N.A.")</f>
        <v>5275.1630769230769</v>
      </c>
      <c r="AG27" s="2" t="str">
        <f t="shared" si="13"/>
        <v>N.A.</v>
      </c>
      <c r="AH27" s="2">
        <f t="shared" si="13"/>
        <v>5897.421777221527</v>
      </c>
      <c r="AI27" s="2" t="str">
        <f t="shared" si="13"/>
        <v>N.A.</v>
      </c>
      <c r="AJ27" s="2">
        <f t="shared" si="13"/>
        <v>7105.4727793696275</v>
      </c>
      <c r="AK27" s="2" t="str">
        <f t="shared" si="13"/>
        <v>N.A.</v>
      </c>
      <c r="AL27" s="2">
        <f t="shared" si="13"/>
        <v>9460.9250398724089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5778.705291779962</v>
      </c>
      <c r="AQ27" s="17" t="str">
        <f t="shared" si="13"/>
        <v>N.A.</v>
      </c>
      <c r="AR27" s="13">
        <f t="shared" si="13"/>
        <v>5778.705291779962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16857455.000000004</v>
      </c>
      <c r="C29" s="2">
        <v>68924450</v>
      </c>
      <c r="D29" s="2">
        <v>8484760</v>
      </c>
      <c r="E29" s="2">
        <v>200000</v>
      </c>
      <c r="F29" s="2"/>
      <c r="G29" s="2">
        <v>35398299.999999993</v>
      </c>
      <c r="H29" s="2"/>
      <c r="I29" s="2">
        <v>4987190</v>
      </c>
      <c r="J29" s="2">
        <v>0</v>
      </c>
      <c r="K29" s="2"/>
      <c r="L29" s="1">
        <f t="shared" si="11"/>
        <v>25342215.000000004</v>
      </c>
      <c r="M29" s="12">
        <f t="shared" si="11"/>
        <v>109509940</v>
      </c>
      <c r="N29" s="13">
        <f>L29+M29</f>
        <v>134852155</v>
      </c>
      <c r="P29" s="3" t="s">
        <v>14</v>
      </c>
      <c r="Q29" s="2">
        <v>3162</v>
      </c>
      <c r="R29" s="2">
        <v>9454</v>
      </c>
      <c r="S29" s="2">
        <v>631</v>
      </c>
      <c r="T29" s="2">
        <v>40</v>
      </c>
      <c r="U29" s="2">
        <v>0</v>
      </c>
      <c r="V29" s="2">
        <v>1216</v>
      </c>
      <c r="W29" s="2">
        <v>0</v>
      </c>
      <c r="X29" s="2">
        <v>878</v>
      </c>
      <c r="Y29" s="2">
        <v>207</v>
      </c>
      <c r="Z29" s="2">
        <v>0</v>
      </c>
      <c r="AA29" s="1">
        <f t="shared" si="12"/>
        <v>4000</v>
      </c>
      <c r="AB29" s="12">
        <f t="shared" si="12"/>
        <v>11588</v>
      </c>
      <c r="AC29" s="13">
        <f>AA29+AB29</f>
        <v>15588</v>
      </c>
      <c r="AE29" s="3" t="s">
        <v>14</v>
      </c>
      <c r="AF29" s="2">
        <f t="shared" si="13"/>
        <v>5331.2634408602162</v>
      </c>
      <c r="AG29" s="2">
        <f t="shared" si="13"/>
        <v>7290.5066638459912</v>
      </c>
      <c r="AH29" s="2">
        <f t="shared" si="13"/>
        <v>13446.529318541996</v>
      </c>
      <c r="AI29" s="2">
        <f t="shared" si="13"/>
        <v>5000</v>
      </c>
      <c r="AJ29" s="2" t="str">
        <f t="shared" si="13"/>
        <v>N.A.</v>
      </c>
      <c r="AK29" s="2">
        <f t="shared" si="13"/>
        <v>29110.444078947363</v>
      </c>
      <c r="AL29" s="2" t="str">
        <f t="shared" si="13"/>
        <v>N.A.</v>
      </c>
      <c r="AM29" s="2">
        <f t="shared" si="13"/>
        <v>5680.1708428246011</v>
      </c>
      <c r="AN29" s="2">
        <f t="shared" si="13"/>
        <v>0</v>
      </c>
      <c r="AO29" s="2" t="str">
        <f t="shared" si="13"/>
        <v>N.A.</v>
      </c>
      <c r="AP29" s="16">
        <f t="shared" si="13"/>
        <v>6335.5537500000009</v>
      </c>
      <c r="AQ29" s="17">
        <f t="shared" si="13"/>
        <v>9450.2882292026243</v>
      </c>
      <c r="AR29" s="13">
        <f t="shared" si="13"/>
        <v>8651.0235437516039</v>
      </c>
    </row>
    <row r="30" spans="1:44" ht="15" customHeight="1" thickBot="1" x14ac:dyDescent="0.3">
      <c r="A30" s="3" t="s">
        <v>15</v>
      </c>
      <c r="B30" s="2">
        <v>734440</v>
      </c>
      <c r="C30" s="2"/>
      <c r="D30" s="2"/>
      <c r="E30" s="2"/>
      <c r="F30" s="2"/>
      <c r="G30" s="2">
        <v>3592899.9999999995</v>
      </c>
      <c r="H30" s="2">
        <v>2549800</v>
      </c>
      <c r="I30" s="2"/>
      <c r="J30" s="2"/>
      <c r="K30" s="2"/>
      <c r="L30" s="1">
        <f t="shared" si="11"/>
        <v>3284240</v>
      </c>
      <c r="M30" s="12">
        <f t="shared" si="11"/>
        <v>3592899.9999999995</v>
      </c>
      <c r="N30" s="13">
        <f>L30+M30</f>
        <v>6877140</v>
      </c>
      <c r="P30" s="3" t="s">
        <v>15</v>
      </c>
      <c r="Q30" s="2">
        <v>122</v>
      </c>
      <c r="R30" s="2">
        <v>0</v>
      </c>
      <c r="S30" s="2">
        <v>0</v>
      </c>
      <c r="T30" s="2">
        <v>0</v>
      </c>
      <c r="U30" s="2">
        <v>0</v>
      </c>
      <c r="V30" s="2">
        <v>244</v>
      </c>
      <c r="W30" s="2">
        <v>305</v>
      </c>
      <c r="X30" s="2">
        <v>0</v>
      </c>
      <c r="Y30" s="2">
        <v>0</v>
      </c>
      <c r="Z30" s="2">
        <v>0</v>
      </c>
      <c r="AA30" s="1">
        <f t="shared" si="12"/>
        <v>427</v>
      </c>
      <c r="AB30" s="12">
        <f t="shared" si="12"/>
        <v>244</v>
      </c>
      <c r="AC30" s="19">
        <f>AA30+AB30</f>
        <v>671</v>
      </c>
      <c r="AE30" s="3" t="s">
        <v>15</v>
      </c>
      <c r="AF30" s="2">
        <f t="shared" si="13"/>
        <v>6020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14724.999999999998</v>
      </c>
      <c r="AL30" s="2">
        <f t="shared" si="13"/>
        <v>8360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7691.4285714285716</v>
      </c>
      <c r="AQ30" s="17">
        <f t="shared" si="13"/>
        <v>14724.999999999998</v>
      </c>
      <c r="AR30" s="13">
        <f t="shared" si="13"/>
        <v>10249.09090909091</v>
      </c>
    </row>
    <row r="31" spans="1:44" ht="15" customHeight="1" thickBot="1" x14ac:dyDescent="0.3">
      <c r="A31" s="4" t="s">
        <v>16</v>
      </c>
      <c r="B31" s="2">
        <v>26164034.999999989</v>
      </c>
      <c r="C31" s="2">
        <v>68924450</v>
      </c>
      <c r="D31" s="2">
        <v>13196800</v>
      </c>
      <c r="E31" s="2">
        <v>200000</v>
      </c>
      <c r="F31" s="2">
        <v>2479810</v>
      </c>
      <c r="G31" s="2">
        <v>38991200.000000007</v>
      </c>
      <c r="H31" s="2">
        <v>14413800</v>
      </c>
      <c r="I31" s="2">
        <v>4987190</v>
      </c>
      <c r="J31" s="2">
        <v>0</v>
      </c>
      <c r="K31" s="2"/>
      <c r="L31" s="1">
        <f t="shared" ref="L31" si="14">B31+D31+F31+H31+J31</f>
        <v>56254444.999999985</v>
      </c>
      <c r="M31" s="12">
        <f t="shared" ref="M31" si="15">C31+E31+G31+I31+K31</f>
        <v>113102840</v>
      </c>
      <c r="N31" s="19">
        <f>L31+M31</f>
        <v>169357285</v>
      </c>
      <c r="P31" s="4" t="s">
        <v>16</v>
      </c>
      <c r="Q31" s="2">
        <v>4909</v>
      </c>
      <c r="R31" s="2">
        <v>9454</v>
      </c>
      <c r="S31" s="2">
        <v>1430</v>
      </c>
      <c r="T31" s="2">
        <v>40</v>
      </c>
      <c r="U31" s="2">
        <v>349</v>
      </c>
      <c r="V31" s="2">
        <v>1460</v>
      </c>
      <c r="W31" s="2">
        <v>1559</v>
      </c>
      <c r="X31" s="2">
        <v>878</v>
      </c>
      <c r="Y31" s="2">
        <v>961</v>
      </c>
      <c r="Z31" s="2">
        <v>0</v>
      </c>
      <c r="AA31" s="1">
        <f t="shared" ref="AA31" si="16">Q31+S31+U31+W31+Y31</f>
        <v>9208</v>
      </c>
      <c r="AB31" s="12">
        <f t="shared" ref="AB31" si="17">R31+T31+V31+X31+Z31</f>
        <v>11832</v>
      </c>
      <c r="AC31" s="13">
        <f>AA31+AB31</f>
        <v>21040</v>
      </c>
      <c r="AE31" s="4" t="s">
        <v>16</v>
      </c>
      <c r="AF31" s="2">
        <f t="shared" ref="AF31:AO31" si="18">IFERROR(B31/Q31, "N.A.")</f>
        <v>5329.8095335098778</v>
      </c>
      <c r="AG31" s="2">
        <f t="shared" si="18"/>
        <v>7290.5066638459912</v>
      </c>
      <c r="AH31" s="2">
        <f t="shared" si="18"/>
        <v>9228.5314685314679</v>
      </c>
      <c r="AI31" s="2">
        <f t="shared" si="18"/>
        <v>5000</v>
      </c>
      <c r="AJ31" s="2">
        <f t="shared" si="18"/>
        <v>7105.4727793696275</v>
      </c>
      <c r="AK31" s="2">
        <f t="shared" si="18"/>
        <v>26706.30136986302</v>
      </c>
      <c r="AL31" s="2">
        <f t="shared" si="18"/>
        <v>9245.5420141116101</v>
      </c>
      <c r="AM31" s="2">
        <f t="shared" si="18"/>
        <v>5680.1708428246011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6109.3011511728919</v>
      </c>
      <c r="AQ31" s="17">
        <f t="shared" ref="AQ31" si="20">IFERROR(M31/AB31, "N.A.")</f>
        <v>9559.0635564570657</v>
      </c>
      <c r="AR31" s="13">
        <f t="shared" ref="AR31" si="21">IFERROR(N31/AC31, "N.A.")</f>
        <v>8049.3006178707228</v>
      </c>
    </row>
    <row r="32" spans="1:44" ht="15" customHeight="1" thickBot="1" x14ac:dyDescent="0.3">
      <c r="A32" s="5" t="s">
        <v>0</v>
      </c>
      <c r="B32" s="47">
        <f>B31+C31</f>
        <v>95088484.999999985</v>
      </c>
      <c r="C32" s="48"/>
      <c r="D32" s="47">
        <f>D31+E31</f>
        <v>13396800</v>
      </c>
      <c r="E32" s="48"/>
      <c r="F32" s="47">
        <f>F31+G31</f>
        <v>41471010.000000007</v>
      </c>
      <c r="G32" s="48"/>
      <c r="H32" s="47">
        <f>H31+I31</f>
        <v>19400990</v>
      </c>
      <c r="I32" s="48"/>
      <c r="J32" s="47">
        <f>J31+K31</f>
        <v>0</v>
      </c>
      <c r="K32" s="48"/>
      <c r="L32" s="47">
        <f>L31+M31</f>
        <v>169357285</v>
      </c>
      <c r="M32" s="51"/>
      <c r="N32" s="20">
        <f>B32+D32+F32+H32+J32</f>
        <v>169357285</v>
      </c>
      <c r="P32" s="5" t="s">
        <v>0</v>
      </c>
      <c r="Q32" s="47">
        <f>Q31+R31</f>
        <v>14363</v>
      </c>
      <c r="R32" s="48"/>
      <c r="S32" s="47">
        <f>S31+T31</f>
        <v>1470</v>
      </c>
      <c r="T32" s="48"/>
      <c r="U32" s="47">
        <f>U31+V31</f>
        <v>1809</v>
      </c>
      <c r="V32" s="48"/>
      <c r="W32" s="47">
        <f>W31+X31</f>
        <v>2437</v>
      </c>
      <c r="X32" s="48"/>
      <c r="Y32" s="47">
        <f>Y31+Z31</f>
        <v>961</v>
      </c>
      <c r="Z32" s="48"/>
      <c r="AA32" s="47">
        <f>AA31+AB31</f>
        <v>21040</v>
      </c>
      <c r="AB32" s="48"/>
      <c r="AC32" s="21">
        <f>Q32+S32+U32+W32+Y32</f>
        <v>21040</v>
      </c>
      <c r="AE32" s="5" t="s">
        <v>0</v>
      </c>
      <c r="AF32" s="49">
        <f>IFERROR(B32/Q32,"N.A.")</f>
        <v>6620.3777066072535</v>
      </c>
      <c r="AG32" s="50"/>
      <c r="AH32" s="49">
        <f>IFERROR(D32/S32,"N.A.")</f>
        <v>9113.4693877551017</v>
      </c>
      <c r="AI32" s="50"/>
      <c r="AJ32" s="49">
        <f>IFERROR(F32/U32,"N.A.")</f>
        <v>22924.825870646771</v>
      </c>
      <c r="AK32" s="50"/>
      <c r="AL32" s="49">
        <f>IFERROR(H32/W32,"N.A.")</f>
        <v>7961.0135412392283</v>
      </c>
      <c r="AM32" s="50"/>
      <c r="AN32" s="49">
        <f>IFERROR(J32/Y32,"N.A.")</f>
        <v>0</v>
      </c>
      <c r="AO32" s="50"/>
      <c r="AP32" s="49">
        <f>IFERROR(L32/AA32,"N.A.")</f>
        <v>8049.3006178707228</v>
      </c>
      <c r="AQ32" s="50"/>
      <c r="AR32" s="18">
        <f>IFERROR(N32/AC32, "N.A.")</f>
        <v>8049.3006178707228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643440</v>
      </c>
      <c r="C39" s="2"/>
      <c r="D39" s="2"/>
      <c r="E39" s="2"/>
      <c r="F39" s="2"/>
      <c r="G39" s="2"/>
      <c r="H39" s="2">
        <v>5620848</v>
      </c>
      <c r="I39" s="2"/>
      <c r="J39" s="2"/>
      <c r="K39" s="2"/>
      <c r="L39" s="1">
        <f t="shared" ref="L39:M42" si="22">B39+D39+F39+H39+J39</f>
        <v>6264288</v>
      </c>
      <c r="M39" s="12">
        <f t="shared" si="22"/>
        <v>0</v>
      </c>
      <c r="N39" s="13">
        <f>L39+M39</f>
        <v>6264288</v>
      </c>
      <c r="P39" s="3" t="s">
        <v>12</v>
      </c>
      <c r="Q39" s="2">
        <v>210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1416</v>
      </c>
      <c r="X39" s="2">
        <v>0</v>
      </c>
      <c r="Y39" s="2">
        <v>0</v>
      </c>
      <c r="Z39" s="2">
        <v>0</v>
      </c>
      <c r="AA39" s="1">
        <f t="shared" ref="AA39:AB42" si="23">Q39+S39+U39+W39+Y39</f>
        <v>1626</v>
      </c>
      <c r="AB39" s="12">
        <f t="shared" si="23"/>
        <v>0</v>
      </c>
      <c r="AC39" s="13">
        <f>AA39+AB39</f>
        <v>1626</v>
      </c>
      <c r="AE39" s="3" t="s">
        <v>12</v>
      </c>
      <c r="AF39" s="2">
        <f t="shared" ref="AF39:AR42" si="24">IFERROR(B39/Q39, "N.A.")</f>
        <v>3064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3969.5254237288136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>
        <f t="shared" si="24"/>
        <v>3852.5756457564576</v>
      </c>
      <c r="AQ39" s="17" t="str">
        <f t="shared" si="24"/>
        <v>N.A.</v>
      </c>
      <c r="AR39" s="13">
        <f t="shared" si="24"/>
        <v>3852.5756457564576</v>
      </c>
    </row>
    <row r="40" spans="1:44" ht="15" customHeight="1" thickBot="1" x14ac:dyDescent="0.3">
      <c r="A40" s="3" t="s">
        <v>13</v>
      </c>
      <c r="B40" s="2">
        <v>1849000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1849000</v>
      </c>
      <c r="M40" s="12">
        <f t="shared" si="22"/>
        <v>0</v>
      </c>
      <c r="N40" s="13">
        <f>L40+M40</f>
        <v>1849000</v>
      </c>
      <c r="P40" s="3" t="s">
        <v>13</v>
      </c>
      <c r="Q40" s="2">
        <v>531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531</v>
      </c>
      <c r="AB40" s="12">
        <f t="shared" si="23"/>
        <v>0</v>
      </c>
      <c r="AC40" s="13">
        <f>AA40+AB40</f>
        <v>531</v>
      </c>
      <c r="AE40" s="3" t="s">
        <v>13</v>
      </c>
      <c r="AF40" s="2">
        <f t="shared" si="24"/>
        <v>3482.1092278719398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3482.1092278719398</v>
      </c>
      <c r="AQ40" s="17" t="str">
        <f t="shared" si="24"/>
        <v>N.A.</v>
      </c>
      <c r="AR40" s="13">
        <f t="shared" si="24"/>
        <v>3482.1092278719398</v>
      </c>
    </row>
    <row r="41" spans="1:44" ht="15" customHeight="1" thickBot="1" x14ac:dyDescent="0.3">
      <c r="A41" s="3" t="s">
        <v>14</v>
      </c>
      <c r="B41" s="2">
        <v>9424505</v>
      </c>
      <c r="C41" s="2">
        <v>24578083.999999996</v>
      </c>
      <c r="D41" s="2">
        <v>10160000</v>
      </c>
      <c r="E41" s="2"/>
      <c r="F41" s="2"/>
      <c r="G41" s="2">
        <v>8944900</v>
      </c>
      <c r="H41" s="2"/>
      <c r="I41" s="2">
        <v>26162000</v>
      </c>
      <c r="J41" s="2">
        <v>0</v>
      </c>
      <c r="K41" s="2"/>
      <c r="L41" s="1">
        <f t="shared" si="22"/>
        <v>19584505</v>
      </c>
      <c r="M41" s="12">
        <f t="shared" si="22"/>
        <v>59684984</v>
      </c>
      <c r="N41" s="13">
        <f>L41+M41</f>
        <v>79269489</v>
      </c>
      <c r="P41" s="3" t="s">
        <v>14</v>
      </c>
      <c r="Q41" s="2">
        <v>2681</v>
      </c>
      <c r="R41" s="2">
        <v>4332</v>
      </c>
      <c r="S41" s="2">
        <v>254</v>
      </c>
      <c r="T41" s="2">
        <v>0</v>
      </c>
      <c r="U41" s="2">
        <v>0</v>
      </c>
      <c r="V41" s="2">
        <v>429</v>
      </c>
      <c r="W41" s="2">
        <v>0</v>
      </c>
      <c r="X41" s="2">
        <v>254</v>
      </c>
      <c r="Y41" s="2">
        <v>899</v>
      </c>
      <c r="Z41" s="2">
        <v>0</v>
      </c>
      <c r="AA41" s="1">
        <f t="shared" si="23"/>
        <v>3834</v>
      </c>
      <c r="AB41" s="12">
        <f t="shared" si="23"/>
        <v>5015</v>
      </c>
      <c r="AC41" s="13">
        <f>AA41+AB41</f>
        <v>8849</v>
      </c>
      <c r="AE41" s="3" t="s">
        <v>14</v>
      </c>
      <c r="AF41" s="2">
        <f t="shared" si="24"/>
        <v>3515.29466616934</v>
      </c>
      <c r="AG41" s="2">
        <f t="shared" si="24"/>
        <v>5673.6112650046161</v>
      </c>
      <c r="AH41" s="2">
        <f t="shared" si="24"/>
        <v>40000</v>
      </c>
      <c r="AI41" s="2" t="str">
        <f t="shared" si="24"/>
        <v>N.A.</v>
      </c>
      <c r="AJ41" s="2" t="str">
        <f t="shared" si="24"/>
        <v>N.A.</v>
      </c>
      <c r="AK41" s="2">
        <f t="shared" si="24"/>
        <v>20850.582750582751</v>
      </c>
      <c r="AL41" s="2" t="str">
        <f t="shared" si="24"/>
        <v>N.A.</v>
      </c>
      <c r="AM41" s="2">
        <f t="shared" si="24"/>
        <v>103000</v>
      </c>
      <c r="AN41" s="2">
        <f t="shared" si="24"/>
        <v>0</v>
      </c>
      <c r="AO41" s="2" t="str">
        <f t="shared" si="24"/>
        <v>N.A.</v>
      </c>
      <c r="AP41" s="16">
        <f t="shared" si="24"/>
        <v>5108.1129368805423</v>
      </c>
      <c r="AQ41" s="17">
        <f t="shared" si="24"/>
        <v>11901.292921236291</v>
      </c>
      <c r="AR41" s="13">
        <f t="shared" si="24"/>
        <v>8958.0166120465583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11916945.000000002</v>
      </c>
      <c r="C43" s="2">
        <v>24578083.999999996</v>
      </c>
      <c r="D43" s="2">
        <v>10160000</v>
      </c>
      <c r="E43" s="2"/>
      <c r="F43" s="2"/>
      <c r="G43" s="2">
        <v>8944900</v>
      </c>
      <c r="H43" s="2">
        <v>5620848</v>
      </c>
      <c r="I43" s="2">
        <v>26162000</v>
      </c>
      <c r="J43" s="2">
        <v>0</v>
      </c>
      <c r="K43" s="2"/>
      <c r="L43" s="1">
        <f t="shared" ref="L43" si="25">B43+D43+F43+H43+J43</f>
        <v>27697793</v>
      </c>
      <c r="M43" s="12">
        <f t="shared" ref="M43" si="26">C43+E43+G43+I43+K43</f>
        <v>59684984</v>
      </c>
      <c r="N43" s="19">
        <f>L43+M43</f>
        <v>87382777</v>
      </c>
      <c r="P43" s="4" t="s">
        <v>16</v>
      </c>
      <c r="Q43" s="2">
        <v>3422</v>
      </c>
      <c r="R43" s="2">
        <v>4332</v>
      </c>
      <c r="S43" s="2">
        <v>254</v>
      </c>
      <c r="T43" s="2">
        <v>0</v>
      </c>
      <c r="U43" s="2">
        <v>0</v>
      </c>
      <c r="V43" s="2">
        <v>429</v>
      </c>
      <c r="W43" s="2">
        <v>1416</v>
      </c>
      <c r="X43" s="2">
        <v>254</v>
      </c>
      <c r="Y43" s="2">
        <v>899</v>
      </c>
      <c r="Z43" s="2">
        <v>0</v>
      </c>
      <c r="AA43" s="1">
        <f t="shared" ref="AA43" si="27">Q43+S43+U43+W43+Y43</f>
        <v>5991</v>
      </c>
      <c r="AB43" s="12">
        <f t="shared" ref="AB43" si="28">R43+T43+V43+X43+Z43</f>
        <v>5015</v>
      </c>
      <c r="AC43" s="19">
        <f>AA43+AB43</f>
        <v>11006</v>
      </c>
      <c r="AE43" s="4" t="s">
        <v>16</v>
      </c>
      <c r="AF43" s="2">
        <f t="shared" ref="AF43:AO43" si="29">IFERROR(B43/Q43, "N.A.")</f>
        <v>3482.4503214494453</v>
      </c>
      <c r="AG43" s="2">
        <f t="shared" si="29"/>
        <v>5673.6112650046161</v>
      </c>
      <c r="AH43" s="2">
        <f t="shared" si="29"/>
        <v>40000</v>
      </c>
      <c r="AI43" s="2" t="str">
        <f t="shared" si="29"/>
        <v>N.A.</v>
      </c>
      <c r="AJ43" s="2" t="str">
        <f t="shared" si="29"/>
        <v>N.A.</v>
      </c>
      <c r="AK43" s="2">
        <f t="shared" si="29"/>
        <v>20850.582750582751</v>
      </c>
      <c r="AL43" s="2">
        <f t="shared" si="29"/>
        <v>3969.5254237288136</v>
      </c>
      <c r="AM43" s="2">
        <f t="shared" si="29"/>
        <v>103000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4623.2336838591218</v>
      </c>
      <c r="AQ43" s="17">
        <f t="shared" ref="AQ43" si="31">IFERROR(M43/AB43, "N.A.")</f>
        <v>11901.292921236291</v>
      </c>
      <c r="AR43" s="13">
        <f t="shared" ref="AR43" si="32">IFERROR(N43/AC43, "N.A.")</f>
        <v>7939.5581500999451</v>
      </c>
    </row>
    <row r="44" spans="1:44" ht="15" customHeight="1" thickBot="1" x14ac:dyDescent="0.3">
      <c r="A44" s="5" t="s">
        <v>0</v>
      </c>
      <c r="B44" s="47">
        <f>B43+C43</f>
        <v>36495029</v>
      </c>
      <c r="C44" s="48"/>
      <c r="D44" s="47">
        <f>D43+E43</f>
        <v>10160000</v>
      </c>
      <c r="E44" s="48"/>
      <c r="F44" s="47">
        <f>F43+G43</f>
        <v>8944900</v>
      </c>
      <c r="G44" s="48"/>
      <c r="H44" s="47">
        <f>H43+I43</f>
        <v>31782848</v>
      </c>
      <c r="I44" s="48"/>
      <c r="J44" s="47">
        <f>J43+K43</f>
        <v>0</v>
      </c>
      <c r="K44" s="48"/>
      <c r="L44" s="47">
        <f>L43+M43</f>
        <v>87382777</v>
      </c>
      <c r="M44" s="51"/>
      <c r="N44" s="20">
        <f>B44+D44+F44+H44+J44</f>
        <v>87382777</v>
      </c>
      <c r="P44" s="5" t="s">
        <v>0</v>
      </c>
      <c r="Q44" s="47">
        <f>Q43+R43</f>
        <v>7754</v>
      </c>
      <c r="R44" s="48"/>
      <c r="S44" s="47">
        <f>S43+T43</f>
        <v>254</v>
      </c>
      <c r="T44" s="48"/>
      <c r="U44" s="47">
        <f>U43+V43</f>
        <v>429</v>
      </c>
      <c r="V44" s="48"/>
      <c r="W44" s="47">
        <f>W43+X43</f>
        <v>1670</v>
      </c>
      <c r="X44" s="48"/>
      <c r="Y44" s="47">
        <f>Y43+Z43</f>
        <v>899</v>
      </c>
      <c r="Z44" s="48"/>
      <c r="AA44" s="47">
        <f>AA43+AB43</f>
        <v>11006</v>
      </c>
      <c r="AB44" s="51"/>
      <c r="AC44" s="20">
        <f>Q44+S44+U44+W44+Y44</f>
        <v>11006</v>
      </c>
      <c r="AE44" s="5" t="s">
        <v>0</v>
      </c>
      <c r="AF44" s="49">
        <f>IFERROR(B44/Q44,"N.A.")</f>
        <v>4706.6067835955637</v>
      </c>
      <c r="AG44" s="50"/>
      <c r="AH44" s="49">
        <f>IFERROR(D44/S44,"N.A.")</f>
        <v>40000</v>
      </c>
      <c r="AI44" s="50"/>
      <c r="AJ44" s="49">
        <f>IFERROR(F44/U44,"N.A.")</f>
        <v>20850.582750582751</v>
      </c>
      <c r="AK44" s="50"/>
      <c r="AL44" s="49">
        <f>IFERROR(H44/W44,"N.A.")</f>
        <v>19031.645508982037</v>
      </c>
      <c r="AM44" s="50"/>
      <c r="AN44" s="49">
        <f>IFERROR(J44/Y44,"N.A.")</f>
        <v>0</v>
      </c>
      <c r="AO44" s="50"/>
      <c r="AP44" s="49">
        <f>IFERROR(L44/AA44,"N.A.")</f>
        <v>7939.5581500999451</v>
      </c>
      <c r="AQ44" s="50"/>
      <c r="AR44" s="18">
        <f>IFERROR(N44/AC44, "N.A.")</f>
        <v>7939.5581500999451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946fdfc-da00-409a-95df-cd9f19cc2a9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2006 T1</dc:title>
  <dc:subject>Matriz Hussmanns Quintana Roo, 2006-T1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2025-12-16T14:20:51Z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